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320" windowHeight="10260" tabRatio="666" firstSheet="17" activeTab="21"/>
  </bookViews>
  <sheets>
    <sheet name="New Current MN Age distribution" sheetId="2" r:id="rId1"/>
    <sheet name="Projected current MN Age distrb" sheetId="3" r:id="rId2"/>
    <sheet name="Numbers 02-13" sheetId="20" r:id="rId3"/>
    <sheet name="Sheet2" sheetId="18" r:id="rId4"/>
    <sheet name="Current MN agedistrib from 2021" sheetId="4" r:id="rId5"/>
    <sheet name="Projected current MN" sheetId="21" r:id="rId6"/>
    <sheet name="New Projected former MN" sheetId="5" r:id="rId7"/>
    <sheet name="New Outflow figures 2013 " sheetId="6" r:id="rId8"/>
    <sheet name="Projected former 5yrs" sheetId="7" r:id="rId9"/>
    <sheet name="Sheet3" sheetId="24" r:id="rId10"/>
    <sheet name="New Summary projected former" sheetId="22" r:id="rId11"/>
    <sheet name="New Projected former age gps" sheetId="8" r:id="rId12"/>
    <sheet name="New LLTI" sheetId="9" r:id="rId13"/>
    <sheet name="New LLTI2" sheetId="10" r:id="rId14"/>
    <sheet name="New ADL" sheetId="11" r:id="rId15"/>
    <sheet name="New ADL2" sheetId="12" r:id="rId16"/>
    <sheet name="New Dementia" sheetId="13" r:id="rId17"/>
    <sheet name="New Dementia 2" sheetId="14" r:id="rId18"/>
    <sheet name="New Alcohol" sheetId="15" r:id="rId19"/>
    <sheet name="New Alcohol2" sheetId="16" r:id="rId20"/>
    <sheet name="New Former &amp; current dependants" sheetId="17" r:id="rId21"/>
    <sheet name="Summary" sheetId="23" r:id="rId22"/>
    <sheet name="Sheet1" sheetId="25" r:id="rId23"/>
  </sheets>
  <calcPr calcId="145621"/>
</workbook>
</file>

<file path=xl/calcChain.xml><?xml version="1.0" encoding="utf-8"?>
<calcChain xmlns="http://schemas.openxmlformats.org/spreadsheetml/2006/main">
  <c r="C53" i="17" l="1"/>
  <c r="D53" i="17"/>
  <c r="E53" i="17"/>
  <c r="F53" i="17"/>
  <c r="G53" i="17"/>
  <c r="H53" i="17"/>
  <c r="I53" i="17"/>
  <c r="J53" i="17"/>
  <c r="K53" i="17"/>
  <c r="D43" i="17"/>
  <c r="E43" i="17"/>
  <c r="F43" i="17"/>
  <c r="G43" i="17"/>
  <c r="H43" i="17"/>
  <c r="I43" i="17"/>
  <c r="J43" i="17"/>
  <c r="K43" i="17"/>
  <c r="C43" i="17"/>
  <c r="C37" i="17"/>
  <c r="D37" i="17"/>
  <c r="E37" i="17"/>
  <c r="F37" i="17"/>
  <c r="G37" i="17"/>
  <c r="H37" i="17"/>
  <c r="I37" i="17"/>
  <c r="J37" i="17"/>
  <c r="K37" i="17"/>
  <c r="J32" i="17"/>
  <c r="K32" i="17"/>
  <c r="I32" i="17"/>
  <c r="H32" i="17"/>
  <c r="G32" i="17"/>
  <c r="F32" i="17"/>
  <c r="E32" i="17"/>
  <c r="D32" i="17"/>
  <c r="C32" i="17"/>
  <c r="K30" i="17"/>
  <c r="J30" i="17"/>
  <c r="I30" i="17"/>
  <c r="H30" i="17"/>
  <c r="G30" i="17"/>
  <c r="F30" i="17"/>
  <c r="E30" i="17"/>
  <c r="D30" i="17"/>
  <c r="C30" i="17"/>
  <c r="C19" i="17"/>
  <c r="D19" i="17"/>
  <c r="E19" i="17"/>
  <c r="F19" i="17"/>
  <c r="G19" i="17"/>
  <c r="H19" i="17"/>
  <c r="I19" i="17"/>
  <c r="J19" i="17"/>
  <c r="K19" i="17"/>
  <c r="D14" i="17"/>
  <c r="E14" i="17"/>
  <c r="F14" i="17"/>
  <c r="G14" i="17"/>
  <c r="H14" i="17"/>
  <c r="I14" i="17"/>
  <c r="J14" i="17"/>
  <c r="K14" i="17"/>
  <c r="C14" i="17"/>
  <c r="D12" i="17"/>
  <c r="E12" i="17"/>
  <c r="F12" i="17"/>
  <c r="G12" i="17"/>
  <c r="H12" i="17"/>
  <c r="I12" i="17"/>
  <c r="J12" i="17"/>
  <c r="K12" i="17"/>
  <c r="C12" i="17"/>
  <c r="B26" i="16"/>
  <c r="C26" i="16"/>
  <c r="D26" i="16"/>
  <c r="E26" i="16"/>
  <c r="F26" i="16"/>
  <c r="G26" i="16"/>
  <c r="H26" i="16"/>
  <c r="I26" i="16"/>
  <c r="J26" i="16"/>
  <c r="B52" i="16"/>
  <c r="C52" i="16"/>
  <c r="D52" i="16"/>
  <c r="E52" i="16"/>
  <c r="F52" i="16"/>
  <c r="G52" i="16"/>
  <c r="H52" i="16"/>
  <c r="I52" i="16"/>
  <c r="J52" i="16"/>
  <c r="B40" i="16"/>
  <c r="C40" i="16"/>
  <c r="D40" i="16"/>
  <c r="E40" i="16"/>
  <c r="F40" i="16"/>
  <c r="G40" i="16"/>
  <c r="H40" i="16"/>
  <c r="I40" i="16"/>
  <c r="J40" i="16"/>
  <c r="B20" i="16"/>
  <c r="C20" i="16"/>
  <c r="D20" i="16"/>
  <c r="E20" i="16"/>
  <c r="F20" i="16"/>
  <c r="G20" i="16"/>
  <c r="H20" i="16"/>
  <c r="I20" i="16"/>
  <c r="J20" i="16"/>
  <c r="S20" i="15"/>
  <c r="Q20" i="15"/>
  <c r="O20" i="15"/>
  <c r="M20" i="15"/>
  <c r="K20" i="15"/>
  <c r="I20" i="15"/>
  <c r="G20" i="15"/>
  <c r="E20" i="15"/>
  <c r="C20" i="15"/>
  <c r="B35" i="14"/>
  <c r="C35" i="14"/>
  <c r="D35" i="14"/>
  <c r="E35" i="14"/>
  <c r="F35" i="14"/>
  <c r="G35" i="14"/>
  <c r="H35" i="14"/>
  <c r="I35" i="14"/>
  <c r="J35" i="14"/>
  <c r="B30" i="14"/>
  <c r="C30" i="14"/>
  <c r="D30" i="14"/>
  <c r="E30" i="14"/>
  <c r="F30" i="14"/>
  <c r="G30" i="14"/>
  <c r="H30" i="14"/>
  <c r="I30" i="14"/>
  <c r="J30" i="14"/>
  <c r="B10" i="13"/>
  <c r="D10" i="13"/>
  <c r="F10" i="13"/>
  <c r="H10" i="13"/>
  <c r="J10" i="13"/>
  <c r="L10" i="13"/>
  <c r="N10" i="13"/>
  <c r="P10" i="13"/>
  <c r="R10" i="13"/>
  <c r="S9" i="13"/>
  <c r="Q9" i="13"/>
  <c r="O9" i="13"/>
  <c r="M9" i="13"/>
  <c r="K9" i="13"/>
  <c r="I9" i="13"/>
  <c r="G9" i="13"/>
  <c r="E9" i="13"/>
  <c r="C9" i="13"/>
  <c r="B39" i="12"/>
  <c r="C39" i="12"/>
  <c r="D39" i="12"/>
  <c r="E39" i="12"/>
  <c r="F39" i="12"/>
  <c r="G39" i="12"/>
  <c r="H39" i="12"/>
  <c r="I39" i="12"/>
  <c r="J39" i="12"/>
  <c r="B21" i="12"/>
  <c r="C21" i="12"/>
  <c r="D21" i="12"/>
  <c r="E21" i="12"/>
  <c r="F21" i="12"/>
  <c r="G21" i="12"/>
  <c r="H21" i="12"/>
  <c r="I21" i="12"/>
  <c r="J21" i="12"/>
  <c r="B12" i="12"/>
  <c r="C12" i="12"/>
  <c r="D12" i="12"/>
  <c r="E12" i="12"/>
  <c r="F12" i="12"/>
  <c r="G12" i="12"/>
  <c r="H12" i="12"/>
  <c r="I12" i="12"/>
  <c r="J12" i="12"/>
  <c r="C2" i="11"/>
  <c r="E2" i="11"/>
  <c r="G2" i="11"/>
  <c r="I2" i="11"/>
  <c r="K2" i="11"/>
  <c r="M2" i="11"/>
  <c r="O2" i="11"/>
  <c r="Q2" i="11"/>
  <c r="S2" i="11"/>
  <c r="C3" i="11"/>
  <c r="E3" i="11"/>
  <c r="G3" i="11"/>
  <c r="I3" i="11"/>
  <c r="K3" i="11"/>
  <c r="M3" i="11"/>
  <c r="O3" i="11"/>
  <c r="Q3" i="11"/>
  <c r="S3" i="11"/>
  <c r="C4" i="11"/>
  <c r="E4" i="11"/>
  <c r="G4" i="11"/>
  <c r="I4" i="11"/>
  <c r="K4" i="11"/>
  <c r="M4" i="11"/>
  <c r="O4" i="11"/>
  <c r="Q4" i="11"/>
  <c r="S4" i="11"/>
  <c r="C5" i="11"/>
  <c r="E5" i="11"/>
  <c r="G5" i="11"/>
  <c r="I5" i="11"/>
  <c r="K5" i="11"/>
  <c r="M5" i="11"/>
  <c r="O5" i="11"/>
  <c r="Q5" i="11"/>
  <c r="S5" i="11"/>
  <c r="C6" i="11"/>
  <c r="E6" i="11"/>
  <c r="G6" i="11"/>
  <c r="I6" i="11"/>
  <c r="K6" i="11"/>
  <c r="M6" i="11"/>
  <c r="O6" i="11"/>
  <c r="Q6" i="11"/>
  <c r="S6" i="11"/>
  <c r="C7" i="11"/>
  <c r="E7" i="11"/>
  <c r="G7" i="11"/>
  <c r="I7" i="11"/>
  <c r="K7" i="11"/>
  <c r="M7" i="11"/>
  <c r="O7" i="11"/>
  <c r="Q7" i="11"/>
  <c r="S7" i="11"/>
  <c r="C8" i="11"/>
  <c r="E8" i="11"/>
  <c r="G8" i="11"/>
  <c r="I8" i="11"/>
  <c r="K8" i="11"/>
  <c r="M8" i="11"/>
  <c r="O8" i="11"/>
  <c r="Q8" i="11"/>
  <c r="S8" i="11"/>
  <c r="C9" i="11"/>
  <c r="E9" i="11"/>
  <c r="G9" i="11"/>
  <c r="I9" i="11"/>
  <c r="K9" i="11"/>
  <c r="M9" i="11"/>
  <c r="O9" i="11"/>
  <c r="Q9" i="11"/>
  <c r="S9" i="11"/>
  <c r="C10" i="11"/>
  <c r="E10" i="11"/>
  <c r="G10" i="11"/>
  <c r="I10" i="11"/>
  <c r="K10" i="11"/>
  <c r="M10" i="11"/>
  <c r="O10" i="11"/>
  <c r="Q10" i="11"/>
  <c r="S10" i="11"/>
  <c r="C11" i="11"/>
  <c r="E11" i="11"/>
  <c r="G11" i="11"/>
  <c r="I11" i="11"/>
  <c r="K11" i="11"/>
  <c r="M11" i="11"/>
  <c r="O11" i="11"/>
  <c r="Q11" i="11"/>
  <c r="S11" i="11"/>
  <c r="B37" i="10"/>
  <c r="C37" i="10"/>
  <c r="D37" i="10"/>
  <c r="E37" i="10"/>
  <c r="F37" i="10"/>
  <c r="G37" i="10"/>
  <c r="H37" i="10"/>
  <c r="I37" i="10"/>
  <c r="J37" i="10"/>
  <c r="B19" i="10"/>
  <c r="C19" i="10"/>
  <c r="D19" i="10"/>
  <c r="E19" i="10"/>
  <c r="F19" i="10"/>
  <c r="G19" i="10"/>
  <c r="H19" i="10"/>
  <c r="I19" i="10"/>
  <c r="J19" i="10"/>
  <c r="C12" i="10"/>
  <c r="D12" i="10"/>
  <c r="E12" i="10"/>
  <c r="F12" i="10"/>
  <c r="G12" i="10"/>
  <c r="H12" i="10"/>
  <c r="I12" i="10"/>
  <c r="J12" i="10"/>
  <c r="B12" i="10"/>
  <c r="S11" i="9"/>
  <c r="S10" i="9"/>
  <c r="S9" i="9"/>
  <c r="S8" i="9"/>
  <c r="S7" i="9"/>
  <c r="S6" i="9"/>
  <c r="S5" i="9"/>
  <c r="S4" i="9"/>
  <c r="S3" i="9"/>
  <c r="S2" i="9"/>
  <c r="S12" i="9" s="1"/>
  <c r="Q11" i="9"/>
  <c r="Q10" i="9"/>
  <c r="Q9" i="9"/>
  <c r="Q8" i="9"/>
  <c r="Q7" i="9"/>
  <c r="Q6" i="9"/>
  <c r="Q5" i="9"/>
  <c r="Q4" i="9"/>
  <c r="Q3" i="9"/>
  <c r="Q2" i="9"/>
  <c r="Q12" i="9" s="1"/>
  <c r="O11" i="9"/>
  <c r="O10" i="9"/>
  <c r="O9" i="9"/>
  <c r="O8" i="9"/>
  <c r="O7" i="9"/>
  <c r="O6" i="9"/>
  <c r="O5" i="9"/>
  <c r="O4" i="9"/>
  <c r="O3" i="9"/>
  <c r="O2" i="9"/>
  <c r="O12" i="9" s="1"/>
  <c r="M11" i="9"/>
  <c r="M10" i="9"/>
  <c r="M9" i="9"/>
  <c r="M8" i="9"/>
  <c r="M7" i="9"/>
  <c r="M6" i="9"/>
  <c r="M5" i="9"/>
  <c r="M4" i="9"/>
  <c r="M3" i="9"/>
  <c r="M2" i="9"/>
  <c r="M12" i="9" s="1"/>
  <c r="K11" i="9"/>
  <c r="K10" i="9"/>
  <c r="K9" i="9"/>
  <c r="K8" i="9"/>
  <c r="K7" i="9"/>
  <c r="K6" i="9"/>
  <c r="K5" i="9"/>
  <c r="K4" i="9"/>
  <c r="K3" i="9"/>
  <c r="K2" i="9"/>
  <c r="K12" i="9" s="1"/>
  <c r="I11" i="9"/>
  <c r="I10" i="9"/>
  <c r="I9" i="9"/>
  <c r="I8" i="9"/>
  <c r="I7" i="9"/>
  <c r="I6" i="9"/>
  <c r="I5" i="9"/>
  <c r="I4" i="9"/>
  <c r="I3" i="9"/>
  <c r="I2" i="9"/>
  <c r="I12" i="9" s="1"/>
  <c r="G11" i="9"/>
  <c r="G10" i="9"/>
  <c r="G9" i="9"/>
  <c r="G8" i="9"/>
  <c r="G7" i="9"/>
  <c r="G6" i="9"/>
  <c r="G5" i="9"/>
  <c r="G4" i="9"/>
  <c r="G3" i="9"/>
  <c r="G2" i="9"/>
  <c r="E11" i="9"/>
  <c r="C11" i="9"/>
  <c r="B20" i="24"/>
  <c r="C20" i="24"/>
  <c r="D20" i="24"/>
  <c r="E20" i="24"/>
  <c r="F20" i="24"/>
  <c r="G20" i="24"/>
  <c r="H20" i="24"/>
  <c r="I20" i="24"/>
  <c r="J20" i="24"/>
  <c r="B31" i="22"/>
  <c r="C31" i="22"/>
  <c r="D31" i="22"/>
  <c r="E31" i="22"/>
  <c r="F31" i="22"/>
  <c r="G31" i="22"/>
  <c r="H31" i="22"/>
  <c r="I31" i="22"/>
  <c r="J31" i="22"/>
  <c r="B38" i="22"/>
  <c r="C38" i="22"/>
  <c r="D38" i="22"/>
  <c r="E38" i="22"/>
  <c r="F38" i="22"/>
  <c r="G38" i="22"/>
  <c r="H38" i="22"/>
  <c r="I38" i="22"/>
  <c r="J38" i="22"/>
  <c r="B51" i="22"/>
  <c r="C51" i="22"/>
  <c r="D51" i="22"/>
  <c r="E51" i="22"/>
  <c r="F51" i="22"/>
  <c r="G51" i="22"/>
  <c r="H51" i="22"/>
  <c r="I51" i="22"/>
  <c r="J51" i="22"/>
  <c r="G52" i="6"/>
  <c r="G46" i="6"/>
  <c r="G41" i="6"/>
  <c r="G36" i="6"/>
  <c r="B32" i="6"/>
  <c r="B33" i="6"/>
  <c r="B56" i="6" s="1"/>
  <c r="B34" i="6"/>
  <c r="B35" i="6"/>
  <c r="B31" i="6"/>
  <c r="G31" i="6"/>
  <c r="G26" i="6"/>
  <c r="G21" i="6"/>
  <c r="G16" i="6"/>
  <c r="G11" i="6"/>
  <c r="G6" i="6"/>
  <c r="G2" i="6"/>
  <c r="D57" i="21"/>
  <c r="J57" i="3"/>
  <c r="E3" i="9"/>
  <c r="E2" i="9"/>
  <c r="C3" i="9"/>
  <c r="C2" i="9"/>
  <c r="B91" i="7"/>
  <c r="B91" i="5"/>
  <c r="C48" i="17"/>
  <c r="D48" i="17"/>
  <c r="E48" i="17"/>
  <c r="F48" i="17"/>
  <c r="G48" i="17"/>
  <c r="H48" i="17"/>
  <c r="I48" i="17"/>
  <c r="J48" i="17"/>
  <c r="K48" i="17"/>
  <c r="D26" i="17"/>
  <c r="E26" i="17"/>
  <c r="F26" i="17"/>
  <c r="G26" i="17"/>
  <c r="H26" i="17"/>
  <c r="I26" i="17"/>
  <c r="J26" i="17"/>
  <c r="K26" i="17"/>
  <c r="D25" i="17"/>
  <c r="E25" i="17"/>
  <c r="F25" i="17"/>
  <c r="G25" i="17"/>
  <c r="H25" i="17"/>
  <c r="I25" i="17"/>
  <c r="J25" i="17"/>
  <c r="K25" i="17"/>
  <c r="D24" i="17"/>
  <c r="E24" i="17"/>
  <c r="F24" i="17"/>
  <c r="G24" i="17"/>
  <c r="H24" i="17"/>
  <c r="I24" i="17"/>
  <c r="J24" i="17"/>
  <c r="K24" i="17"/>
  <c r="D23" i="17"/>
  <c r="E23" i="17"/>
  <c r="F23" i="17"/>
  <c r="G23" i="17"/>
  <c r="H23" i="17"/>
  <c r="I23" i="17"/>
  <c r="J23" i="17"/>
  <c r="K23" i="17"/>
  <c r="D42" i="17"/>
  <c r="E42" i="17"/>
  <c r="F42" i="17"/>
  <c r="G42" i="17"/>
  <c r="H42" i="17"/>
  <c r="I42" i="17"/>
  <c r="J42" i="17"/>
  <c r="K42" i="17"/>
  <c r="C42" i="17"/>
  <c r="C26" i="17"/>
  <c r="C25" i="17"/>
  <c r="C24" i="17"/>
  <c r="C23" i="17"/>
  <c r="C4" i="17"/>
  <c r="D7" i="17"/>
  <c r="E7" i="17"/>
  <c r="F7" i="17"/>
  <c r="G7" i="17"/>
  <c r="H7" i="17"/>
  <c r="I7" i="17"/>
  <c r="J7" i="17"/>
  <c r="K7" i="17"/>
  <c r="D6" i="17"/>
  <c r="E6" i="17"/>
  <c r="F6" i="17"/>
  <c r="G6" i="17"/>
  <c r="H6" i="17"/>
  <c r="I6" i="17"/>
  <c r="J6" i="17"/>
  <c r="K6" i="17"/>
  <c r="C7" i="17"/>
  <c r="C6" i="17"/>
  <c r="D5" i="17"/>
  <c r="E5" i="17"/>
  <c r="F5" i="17"/>
  <c r="G5" i="17"/>
  <c r="H5" i="17"/>
  <c r="I5" i="17"/>
  <c r="J5" i="17"/>
  <c r="K5" i="17"/>
  <c r="C5" i="17"/>
  <c r="D4" i="17"/>
  <c r="E4" i="17"/>
  <c r="F4" i="17"/>
  <c r="G4" i="17"/>
  <c r="H4" i="17"/>
  <c r="I4" i="17"/>
  <c r="J4" i="17"/>
  <c r="K4" i="17"/>
  <c r="D91" i="7"/>
  <c r="F56" i="21"/>
  <c r="F55" i="21"/>
  <c r="G56" i="21" s="1"/>
  <c r="I56" i="21" s="1"/>
  <c r="F54" i="21"/>
  <c r="G55" i="21" s="1"/>
  <c r="F53" i="21"/>
  <c r="G54" i="21" s="1"/>
  <c r="I54" i="21" s="1"/>
  <c r="J55" i="21" s="1"/>
  <c r="F52" i="21"/>
  <c r="G53" i="21" s="1"/>
  <c r="F51" i="21"/>
  <c r="G52" i="21" s="1"/>
  <c r="I52" i="21" s="1"/>
  <c r="J53" i="21" s="1"/>
  <c r="F50" i="21"/>
  <c r="G51" i="21" s="1"/>
  <c r="F49" i="21"/>
  <c r="G50" i="21" s="1"/>
  <c r="F48" i="21"/>
  <c r="G49" i="21" s="1"/>
  <c r="F47" i="21"/>
  <c r="G48" i="21" s="1"/>
  <c r="F46" i="21"/>
  <c r="G47" i="21" s="1"/>
  <c r="F45" i="21"/>
  <c r="G46" i="21" s="1"/>
  <c r="F44" i="21"/>
  <c r="G45" i="21" s="1"/>
  <c r="F43" i="21"/>
  <c r="G44" i="21" s="1"/>
  <c r="F42" i="21"/>
  <c r="G43" i="21" s="1"/>
  <c r="F41" i="21"/>
  <c r="G42" i="21" s="1"/>
  <c r="F40" i="21"/>
  <c r="G41" i="21" s="1"/>
  <c r="F39" i="21"/>
  <c r="G40" i="21" s="1"/>
  <c r="F38" i="21"/>
  <c r="G39" i="21" s="1"/>
  <c r="F37" i="21"/>
  <c r="G38" i="21" s="1"/>
  <c r="F36" i="21"/>
  <c r="G37" i="21" s="1"/>
  <c r="F35" i="21"/>
  <c r="G36" i="21" s="1"/>
  <c r="F34" i="21"/>
  <c r="G35" i="21" s="1"/>
  <c r="F33" i="21"/>
  <c r="G34" i="21" s="1"/>
  <c r="F32" i="21"/>
  <c r="G33" i="21" s="1"/>
  <c r="F31" i="21"/>
  <c r="G32" i="21" s="1"/>
  <c r="F30" i="21"/>
  <c r="G31" i="21" s="1"/>
  <c r="F29" i="21"/>
  <c r="G30" i="21" s="1"/>
  <c r="F28" i="21"/>
  <c r="G29" i="21" s="1"/>
  <c r="F27" i="21"/>
  <c r="G28" i="21" s="1"/>
  <c r="F26" i="21"/>
  <c r="G27" i="21" s="1"/>
  <c r="F25" i="21"/>
  <c r="G26" i="21" s="1"/>
  <c r="F24" i="21"/>
  <c r="G25" i="21" s="1"/>
  <c r="F23" i="21"/>
  <c r="G24" i="21" s="1"/>
  <c r="F22" i="21"/>
  <c r="G23" i="21" s="1"/>
  <c r="F21" i="21"/>
  <c r="G22" i="21" s="1"/>
  <c r="F20" i="21"/>
  <c r="G21" i="21"/>
  <c r="F19" i="21"/>
  <c r="G20" i="21"/>
  <c r="F18" i="21"/>
  <c r="G19" i="21"/>
  <c r="F17" i="21"/>
  <c r="G18" i="21"/>
  <c r="F16" i="21"/>
  <c r="G17" i="21"/>
  <c r="F15" i="21"/>
  <c r="G16" i="21"/>
  <c r="F14" i="21"/>
  <c r="G15" i="21"/>
  <c r="F13" i="21"/>
  <c r="G14" i="21"/>
  <c r="F12" i="21"/>
  <c r="G13" i="21"/>
  <c r="F11" i="21"/>
  <c r="G12" i="21"/>
  <c r="F10" i="21"/>
  <c r="G11" i="21"/>
  <c r="F9" i="21"/>
  <c r="G10" i="21"/>
  <c r="F8" i="21"/>
  <c r="G9" i="21"/>
  <c r="F7" i="21"/>
  <c r="G8" i="21"/>
  <c r="F6" i="21"/>
  <c r="G7" i="21"/>
  <c r="F5" i="21"/>
  <c r="G6" i="21"/>
  <c r="F4" i="21"/>
  <c r="G5" i="21"/>
  <c r="F3" i="21"/>
  <c r="G4" i="21"/>
  <c r="CL2" i="21"/>
  <c r="CM3" i="21"/>
  <c r="CI2" i="21"/>
  <c r="CJ3" i="21"/>
  <c r="CF2" i="21"/>
  <c r="CG3" i="21"/>
  <c r="CC2" i="21"/>
  <c r="CD3" i="21"/>
  <c r="BZ2" i="21"/>
  <c r="CA3" i="21"/>
  <c r="BW2" i="21"/>
  <c r="BX3" i="21"/>
  <c r="BT2" i="21"/>
  <c r="BU3" i="21"/>
  <c r="BQ2" i="21"/>
  <c r="BR3" i="21"/>
  <c r="BN2" i="21"/>
  <c r="BO3" i="21"/>
  <c r="BK2" i="21"/>
  <c r="BL3" i="21"/>
  <c r="BH2" i="21"/>
  <c r="BI3" i="21"/>
  <c r="BE2" i="21"/>
  <c r="BF3" i="21"/>
  <c r="BB2" i="21"/>
  <c r="BC3" i="21"/>
  <c r="AY2" i="21"/>
  <c r="AZ3" i="21"/>
  <c r="AV2" i="21"/>
  <c r="AW3" i="21"/>
  <c r="AS2" i="21"/>
  <c r="AT3" i="21"/>
  <c r="AP2" i="21"/>
  <c r="AQ3" i="21"/>
  <c r="AM2" i="21"/>
  <c r="AN3" i="21"/>
  <c r="AJ2" i="21"/>
  <c r="AK3" i="21"/>
  <c r="AG2" i="21"/>
  <c r="AH3" i="21"/>
  <c r="AD2" i="21"/>
  <c r="AE3" i="21"/>
  <c r="AA2" i="21"/>
  <c r="AB3" i="21"/>
  <c r="X2" i="21"/>
  <c r="Y3" i="21"/>
  <c r="U2" i="21"/>
  <c r="V3" i="21"/>
  <c r="R2" i="21"/>
  <c r="S3" i="21"/>
  <c r="O2" i="21"/>
  <c r="P3" i="21"/>
  <c r="L2" i="21"/>
  <c r="M3" i="21"/>
  <c r="I2" i="21"/>
  <c r="J3" i="21"/>
  <c r="F2" i="21"/>
  <c r="G3" i="21"/>
  <c r="E57" i="4"/>
  <c r="Q57" i="4"/>
  <c r="O57" i="4"/>
  <c r="M57" i="4"/>
  <c r="K57" i="4"/>
  <c r="I57" i="4"/>
  <c r="G57" i="4"/>
  <c r="C3" i="15"/>
  <c r="E3" i="15"/>
  <c r="G3" i="15"/>
  <c r="I3" i="15"/>
  <c r="K3" i="15"/>
  <c r="M3" i="15"/>
  <c r="O3" i="15"/>
  <c r="Q3" i="15"/>
  <c r="S3" i="15"/>
  <c r="C4" i="15"/>
  <c r="E4" i="15"/>
  <c r="G4" i="15"/>
  <c r="I4" i="15"/>
  <c r="K4" i="15"/>
  <c r="M4" i="15"/>
  <c r="O4" i="15"/>
  <c r="Q4" i="15"/>
  <c r="S4" i="15"/>
  <c r="C5" i="15"/>
  <c r="E5" i="15"/>
  <c r="G5" i="15"/>
  <c r="I5" i="15"/>
  <c r="K5" i="15"/>
  <c r="M5" i="15"/>
  <c r="O5" i="15"/>
  <c r="Q5" i="15"/>
  <c r="S5" i="15"/>
  <c r="C6" i="15"/>
  <c r="E6" i="15"/>
  <c r="G6" i="15"/>
  <c r="I6" i="15"/>
  <c r="K6" i="15"/>
  <c r="M6" i="15"/>
  <c r="O6" i="15"/>
  <c r="Q6" i="15"/>
  <c r="S6" i="15"/>
  <c r="C7" i="15"/>
  <c r="E7" i="15"/>
  <c r="G7" i="15"/>
  <c r="I7" i="15"/>
  <c r="K7" i="15"/>
  <c r="M7" i="15"/>
  <c r="O7" i="15"/>
  <c r="Q7" i="15"/>
  <c r="S7" i="15"/>
  <c r="C8" i="15"/>
  <c r="E8" i="15"/>
  <c r="G8" i="15"/>
  <c r="I8" i="15"/>
  <c r="K8" i="15"/>
  <c r="M8" i="15"/>
  <c r="O8" i="15"/>
  <c r="Q8" i="15"/>
  <c r="S8" i="15"/>
  <c r="C9" i="15"/>
  <c r="E9" i="15"/>
  <c r="G9" i="15"/>
  <c r="I9" i="15"/>
  <c r="K9" i="15"/>
  <c r="M9" i="15"/>
  <c r="O9" i="15"/>
  <c r="Q9" i="15"/>
  <c r="S9" i="15"/>
  <c r="C10" i="15"/>
  <c r="E10" i="15"/>
  <c r="G10" i="15"/>
  <c r="I10" i="15"/>
  <c r="K10" i="15"/>
  <c r="M10" i="15"/>
  <c r="O10" i="15"/>
  <c r="Q10" i="15"/>
  <c r="S10" i="15"/>
  <c r="C11" i="15"/>
  <c r="E11" i="15"/>
  <c r="G11" i="15"/>
  <c r="I11" i="15"/>
  <c r="K11" i="15"/>
  <c r="M11" i="15"/>
  <c r="O11" i="15"/>
  <c r="Q11" i="15"/>
  <c r="S11" i="15"/>
  <c r="C12" i="15"/>
  <c r="E12" i="15"/>
  <c r="G12" i="15"/>
  <c r="I12" i="15"/>
  <c r="K12" i="15"/>
  <c r="M12" i="15"/>
  <c r="O12" i="15"/>
  <c r="Q12" i="15"/>
  <c r="S12" i="15"/>
  <c r="C13" i="15"/>
  <c r="E13" i="15"/>
  <c r="G13" i="15"/>
  <c r="I13" i="15"/>
  <c r="K13" i="15"/>
  <c r="M13" i="15"/>
  <c r="O13" i="15"/>
  <c r="Q13" i="15"/>
  <c r="S13" i="15"/>
  <c r="C14" i="15"/>
  <c r="E14" i="15"/>
  <c r="G14" i="15"/>
  <c r="I14" i="15"/>
  <c r="K14" i="15"/>
  <c r="M14" i="15"/>
  <c r="O14" i="15"/>
  <c r="Q14" i="15"/>
  <c r="S14" i="15"/>
  <c r="C15" i="15"/>
  <c r="E15" i="15"/>
  <c r="G15" i="15"/>
  <c r="I15" i="15"/>
  <c r="K15" i="15"/>
  <c r="M15" i="15"/>
  <c r="O15" i="15"/>
  <c r="Q15" i="15"/>
  <c r="S15" i="15"/>
  <c r="C16" i="15"/>
  <c r="E16" i="15"/>
  <c r="G16" i="15"/>
  <c r="I16" i="15"/>
  <c r="K16" i="15"/>
  <c r="M16" i="15"/>
  <c r="O16" i="15"/>
  <c r="Q16" i="15"/>
  <c r="S16" i="15"/>
  <c r="C17" i="15"/>
  <c r="E17" i="15"/>
  <c r="G17" i="15"/>
  <c r="I17" i="15"/>
  <c r="K17" i="15"/>
  <c r="M17" i="15"/>
  <c r="O17" i="15"/>
  <c r="Q17" i="15"/>
  <c r="S17" i="15"/>
  <c r="C18" i="15"/>
  <c r="E18" i="15"/>
  <c r="G18" i="15"/>
  <c r="I18" i="15"/>
  <c r="K18" i="15"/>
  <c r="M18" i="15"/>
  <c r="O18" i="15"/>
  <c r="Q18" i="15"/>
  <c r="S18" i="15"/>
  <c r="C19" i="15"/>
  <c r="E19" i="15"/>
  <c r="G19" i="15"/>
  <c r="I19" i="15"/>
  <c r="K19" i="15"/>
  <c r="M19" i="15"/>
  <c r="O19" i="15"/>
  <c r="Q19" i="15"/>
  <c r="S19" i="15"/>
  <c r="C2" i="13"/>
  <c r="E2" i="13"/>
  <c r="G2" i="13"/>
  <c r="I2" i="13"/>
  <c r="K2" i="13"/>
  <c r="M2" i="13"/>
  <c r="O2" i="13"/>
  <c r="Q2" i="13"/>
  <c r="S2" i="13"/>
  <c r="C3" i="13"/>
  <c r="E3" i="13"/>
  <c r="G3" i="13"/>
  <c r="I3" i="13"/>
  <c r="K3" i="13"/>
  <c r="M3" i="13"/>
  <c r="O3" i="13"/>
  <c r="Q3" i="13"/>
  <c r="S3" i="13"/>
  <c r="C4" i="13"/>
  <c r="E4" i="13"/>
  <c r="G4" i="13"/>
  <c r="I4" i="13"/>
  <c r="K4" i="13"/>
  <c r="M4" i="13"/>
  <c r="O4" i="13"/>
  <c r="Q4" i="13"/>
  <c r="S4" i="13"/>
  <c r="C5" i="13"/>
  <c r="E5" i="13"/>
  <c r="G5" i="13"/>
  <c r="I5" i="13"/>
  <c r="K5" i="13"/>
  <c r="M5" i="13"/>
  <c r="O5" i="13"/>
  <c r="Q5" i="13"/>
  <c r="S5" i="13"/>
  <c r="C6" i="13"/>
  <c r="E6" i="13"/>
  <c r="G6" i="13"/>
  <c r="I6" i="13"/>
  <c r="K6" i="13"/>
  <c r="M6" i="13"/>
  <c r="O6" i="13"/>
  <c r="Q6" i="13"/>
  <c r="S6" i="13"/>
  <c r="C7" i="13"/>
  <c r="E7" i="13"/>
  <c r="G7" i="13"/>
  <c r="I7" i="13"/>
  <c r="K7" i="13"/>
  <c r="M7" i="13"/>
  <c r="O7" i="13"/>
  <c r="Q7" i="13"/>
  <c r="S7" i="13"/>
  <c r="C8" i="13"/>
  <c r="E8" i="13"/>
  <c r="G8" i="13"/>
  <c r="I8" i="13"/>
  <c r="K8" i="13"/>
  <c r="M8" i="13"/>
  <c r="O8" i="13"/>
  <c r="Q8" i="13"/>
  <c r="S8" i="13"/>
  <c r="C4" i="9"/>
  <c r="E4" i="9"/>
  <c r="C5" i="9"/>
  <c r="E5" i="9"/>
  <c r="C6" i="9"/>
  <c r="E6" i="9"/>
  <c r="C7" i="9"/>
  <c r="E7" i="9"/>
  <c r="C8" i="9"/>
  <c r="E8" i="9"/>
  <c r="C9" i="9"/>
  <c r="E9" i="9"/>
  <c r="C10" i="9"/>
  <c r="C12" i="9" s="1"/>
  <c r="E10" i="9"/>
  <c r="C30" i="8"/>
  <c r="D30" i="8"/>
  <c r="E30" i="8"/>
  <c r="F30" i="8"/>
  <c r="G30" i="8"/>
  <c r="H30" i="8"/>
  <c r="I30" i="8"/>
  <c r="C45" i="8"/>
  <c r="D45" i="8"/>
  <c r="E45" i="8"/>
  <c r="F45" i="8"/>
  <c r="G45" i="8"/>
  <c r="H45" i="8"/>
  <c r="I45" i="8"/>
  <c r="C5" i="7"/>
  <c r="E5" i="7"/>
  <c r="G5" i="7"/>
  <c r="I5" i="7"/>
  <c r="K5" i="7"/>
  <c r="M5" i="7"/>
  <c r="O5" i="7"/>
  <c r="Q5" i="7"/>
  <c r="S5" i="7"/>
  <c r="C10" i="7"/>
  <c r="E10" i="7"/>
  <c r="G10" i="7"/>
  <c r="I10" i="7"/>
  <c r="K10" i="7"/>
  <c r="M10" i="7"/>
  <c r="O10" i="7"/>
  <c r="Q10" i="7"/>
  <c r="S10" i="7"/>
  <c r="C15" i="7"/>
  <c r="E15" i="7"/>
  <c r="G15" i="7"/>
  <c r="I15" i="7"/>
  <c r="K15" i="7"/>
  <c r="M15" i="7"/>
  <c r="O15" i="7"/>
  <c r="Q15" i="7"/>
  <c r="S15" i="7"/>
  <c r="C20" i="7"/>
  <c r="E20" i="7"/>
  <c r="G20" i="7"/>
  <c r="I20" i="7"/>
  <c r="K20" i="7"/>
  <c r="M20" i="7"/>
  <c r="O20" i="7"/>
  <c r="Q20" i="7"/>
  <c r="S20" i="7"/>
  <c r="C25" i="7"/>
  <c r="E25" i="7"/>
  <c r="G25" i="7"/>
  <c r="I25" i="7"/>
  <c r="K25" i="7"/>
  <c r="M25" i="7"/>
  <c r="O25" i="7"/>
  <c r="Q25" i="7"/>
  <c r="S25" i="7"/>
  <c r="C30" i="7"/>
  <c r="E30" i="7"/>
  <c r="G30" i="7"/>
  <c r="I30" i="7"/>
  <c r="K30" i="7"/>
  <c r="M30" i="7"/>
  <c r="O30" i="7"/>
  <c r="Q30" i="7"/>
  <c r="S30" i="7"/>
  <c r="C35" i="7"/>
  <c r="E35" i="7"/>
  <c r="G35" i="7"/>
  <c r="I35" i="7"/>
  <c r="K35" i="7"/>
  <c r="M35" i="7"/>
  <c r="O35" i="7"/>
  <c r="Q35" i="7"/>
  <c r="S35" i="7"/>
  <c r="C40" i="7"/>
  <c r="E40" i="7"/>
  <c r="G40" i="7"/>
  <c r="I40" i="7"/>
  <c r="K40" i="7"/>
  <c r="M40" i="7"/>
  <c r="O40" i="7"/>
  <c r="Q40" i="7"/>
  <c r="S40" i="7"/>
  <c r="C45" i="7"/>
  <c r="E45" i="7"/>
  <c r="G45" i="7"/>
  <c r="I45" i="7"/>
  <c r="K45" i="7"/>
  <c r="M45" i="7"/>
  <c r="O45" i="7"/>
  <c r="Q45" i="7"/>
  <c r="S45" i="7"/>
  <c r="C50" i="7"/>
  <c r="E50" i="7"/>
  <c r="G50" i="7"/>
  <c r="I50" i="7"/>
  <c r="K50" i="7"/>
  <c r="M50" i="7"/>
  <c r="O50" i="7"/>
  <c r="Q50" i="7"/>
  <c r="S50" i="7"/>
  <c r="C55" i="7"/>
  <c r="E55" i="7"/>
  <c r="G55" i="7"/>
  <c r="I55" i="7"/>
  <c r="K55" i="7"/>
  <c r="M55" i="7"/>
  <c r="O55" i="7"/>
  <c r="Q55" i="7"/>
  <c r="S55" i="7"/>
  <c r="C60" i="7"/>
  <c r="E60" i="7"/>
  <c r="G60" i="7"/>
  <c r="I60" i="7"/>
  <c r="K60" i="7"/>
  <c r="M60" i="7"/>
  <c r="O60" i="7"/>
  <c r="Q60" i="7"/>
  <c r="S60" i="7"/>
  <c r="C65" i="7"/>
  <c r="E65" i="7"/>
  <c r="G65" i="7"/>
  <c r="I65" i="7"/>
  <c r="K65" i="7"/>
  <c r="M65" i="7"/>
  <c r="O65" i="7"/>
  <c r="Q65" i="7"/>
  <c r="S65" i="7"/>
  <c r="C70" i="7"/>
  <c r="E70" i="7"/>
  <c r="G70" i="7"/>
  <c r="I70" i="7"/>
  <c r="K70" i="7"/>
  <c r="M70" i="7"/>
  <c r="O70" i="7"/>
  <c r="Q70" i="7"/>
  <c r="S70" i="7"/>
  <c r="C75" i="7"/>
  <c r="E75" i="7"/>
  <c r="G75" i="7"/>
  <c r="I75" i="7"/>
  <c r="K75" i="7"/>
  <c r="M75" i="7"/>
  <c r="O75" i="7"/>
  <c r="Q75" i="7"/>
  <c r="S75" i="7"/>
  <c r="C80" i="7"/>
  <c r="E80" i="7"/>
  <c r="G80" i="7"/>
  <c r="I80" i="7"/>
  <c r="K80" i="7"/>
  <c r="M80" i="7"/>
  <c r="O80" i="7"/>
  <c r="Q80" i="7"/>
  <c r="S80" i="7"/>
  <c r="C85" i="7"/>
  <c r="C91" i="7" s="1"/>
  <c r="E85" i="7"/>
  <c r="G85" i="7"/>
  <c r="I85" i="7"/>
  <c r="K85" i="7"/>
  <c r="M85" i="7"/>
  <c r="O85" i="7"/>
  <c r="Q85" i="7"/>
  <c r="S85" i="7"/>
  <c r="C90" i="7"/>
  <c r="E90" i="7"/>
  <c r="E91" i="7" s="1"/>
  <c r="G90" i="7"/>
  <c r="I90" i="7"/>
  <c r="I91" i="7" s="1"/>
  <c r="K90" i="7"/>
  <c r="M90" i="7"/>
  <c r="M91" i="7" s="1"/>
  <c r="O90" i="7"/>
  <c r="Q90" i="7"/>
  <c r="Q91" i="7" s="1"/>
  <c r="S90" i="7"/>
  <c r="S91" i="7"/>
  <c r="G91" i="7"/>
  <c r="K91" i="7"/>
  <c r="O91" i="7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J2" i="5"/>
  <c r="K2" i="5" s="1"/>
  <c r="L2" i="5" s="1"/>
  <c r="M3" i="5" s="1"/>
  <c r="O3" i="5" s="1"/>
  <c r="P3" i="5" s="1"/>
  <c r="Q3" i="5" s="1"/>
  <c r="R4" i="5" s="1"/>
  <c r="T4" i="5" s="1"/>
  <c r="U4" i="5" s="1"/>
  <c r="V4" i="5" s="1"/>
  <c r="W5" i="5" s="1"/>
  <c r="Y5" i="5" s="1"/>
  <c r="Z5" i="5" s="1"/>
  <c r="AA5" i="5" s="1"/>
  <c r="AB6" i="5" s="1"/>
  <c r="AD6" i="5" s="1"/>
  <c r="AE6" i="5" s="1"/>
  <c r="AF6" i="5" s="1"/>
  <c r="AG7" i="5" s="1"/>
  <c r="AI7" i="5" s="1"/>
  <c r="AJ7" i="5" s="1"/>
  <c r="AK7" i="5" s="1"/>
  <c r="AL8" i="5" s="1"/>
  <c r="AN8" i="5" s="1"/>
  <c r="AO8" i="5" s="1"/>
  <c r="AP8" i="5" s="1"/>
  <c r="AQ9" i="5" s="1"/>
  <c r="AS9" i="5" s="1"/>
  <c r="AT9" i="5" s="1"/>
  <c r="AU9" i="5" s="1"/>
  <c r="AV10" i="5" s="1"/>
  <c r="AX10" i="5" s="1"/>
  <c r="AY10" i="5" s="1"/>
  <c r="AZ10" i="5" s="1"/>
  <c r="BA11" i="5" s="1"/>
  <c r="BC11" i="5" s="1"/>
  <c r="BD11" i="5" s="1"/>
  <c r="BE11" i="5" s="1"/>
  <c r="BF12" i="5" s="1"/>
  <c r="BH12" i="5" s="1"/>
  <c r="BI12" i="5" s="1"/>
  <c r="BJ12" i="5" s="1"/>
  <c r="BK13" i="5" s="1"/>
  <c r="BM13" i="5" s="1"/>
  <c r="BN13" i="5" s="1"/>
  <c r="BO13" i="5" s="1"/>
  <c r="BP14" i="5" s="1"/>
  <c r="BR14" i="5" s="1"/>
  <c r="BS14" i="5" s="1"/>
  <c r="BT14" i="5" s="1"/>
  <c r="BU15" i="5" s="1"/>
  <c r="BW15" i="5" s="1"/>
  <c r="O2" i="5"/>
  <c r="P2" i="5" s="1"/>
  <c r="Q2" i="5" s="1"/>
  <c r="R3" i="5" s="1"/>
  <c r="T3" i="5" s="1"/>
  <c r="U3" i="5" s="1"/>
  <c r="V3" i="5" s="1"/>
  <c r="W4" i="5" s="1"/>
  <c r="Y4" i="5" s="1"/>
  <c r="Z4" i="5" s="1"/>
  <c r="AA4" i="5" s="1"/>
  <c r="AB5" i="5" s="1"/>
  <c r="AD5" i="5" s="1"/>
  <c r="AE5" i="5" s="1"/>
  <c r="AF5" i="5" s="1"/>
  <c r="AG6" i="5" s="1"/>
  <c r="AI6" i="5" s="1"/>
  <c r="AJ6" i="5" s="1"/>
  <c r="AK6" i="5" s="1"/>
  <c r="AL7" i="5" s="1"/>
  <c r="T2" i="5"/>
  <c r="U2" i="5" s="1"/>
  <c r="V2" i="5" s="1"/>
  <c r="W3" i="5" s="1"/>
  <c r="Y3" i="5" s="1"/>
  <c r="Z3" i="5" s="1"/>
  <c r="AA3" i="5" s="1"/>
  <c r="AB4" i="5" s="1"/>
  <c r="AD4" i="5" s="1"/>
  <c r="AE4" i="5" s="1"/>
  <c r="AF4" i="5" s="1"/>
  <c r="AG5" i="5" s="1"/>
  <c r="AI5" i="5" s="1"/>
  <c r="AJ5" i="5" s="1"/>
  <c r="AK5" i="5" s="1"/>
  <c r="AL6" i="5" s="1"/>
  <c r="AN6" i="5" s="1"/>
  <c r="AO6" i="5" s="1"/>
  <c r="AP6" i="5" s="1"/>
  <c r="AQ7" i="5" s="1"/>
  <c r="AS7" i="5" s="1"/>
  <c r="AT7" i="5" s="1"/>
  <c r="AU7" i="5" s="1"/>
  <c r="AV8" i="5" s="1"/>
  <c r="AX8" i="5" s="1"/>
  <c r="AY8" i="5" s="1"/>
  <c r="AZ8" i="5" s="1"/>
  <c r="BA9" i="5" s="1"/>
  <c r="BC9" i="5" s="1"/>
  <c r="BD9" i="5" s="1"/>
  <c r="BE9" i="5" s="1"/>
  <c r="BF10" i="5" s="1"/>
  <c r="BH10" i="5" s="1"/>
  <c r="BI10" i="5" s="1"/>
  <c r="BJ10" i="5" s="1"/>
  <c r="BK11" i="5" s="1"/>
  <c r="BM11" i="5" s="1"/>
  <c r="BN11" i="5" s="1"/>
  <c r="BO11" i="5" s="1"/>
  <c r="BP12" i="5" s="1"/>
  <c r="BR12" i="5" s="1"/>
  <c r="BS12" i="5" s="1"/>
  <c r="BT12" i="5" s="1"/>
  <c r="BU13" i="5" s="1"/>
  <c r="BW13" i="5" s="1"/>
  <c r="BX13" i="5" s="1"/>
  <c r="BY13" i="5" s="1"/>
  <c r="BZ14" i="5" s="1"/>
  <c r="CB14" i="5" s="1"/>
  <c r="CC14" i="5" s="1"/>
  <c r="CD14" i="5" s="1"/>
  <c r="CE15" i="5" s="1"/>
  <c r="CG15" i="5" s="1"/>
  <c r="Y2" i="5"/>
  <c r="Z2" i="5" s="1"/>
  <c r="AA2" i="5" s="1"/>
  <c r="AB3" i="5" s="1"/>
  <c r="AD3" i="5" s="1"/>
  <c r="AE3" i="5" s="1"/>
  <c r="AF3" i="5" s="1"/>
  <c r="AG4" i="5" s="1"/>
  <c r="AI4" i="5" s="1"/>
  <c r="AJ4" i="5" s="1"/>
  <c r="AK4" i="5" s="1"/>
  <c r="AL5" i="5" s="1"/>
  <c r="AN5" i="5" s="1"/>
  <c r="AO5" i="5" s="1"/>
  <c r="AP5" i="5" s="1"/>
  <c r="AQ6" i="5" s="1"/>
  <c r="AS6" i="5" s="1"/>
  <c r="AT6" i="5" s="1"/>
  <c r="AU6" i="5" s="1"/>
  <c r="AV7" i="5" s="1"/>
  <c r="AX7" i="5" s="1"/>
  <c r="AY7" i="5" s="1"/>
  <c r="AZ7" i="5" s="1"/>
  <c r="BA8" i="5" s="1"/>
  <c r="BC8" i="5" s="1"/>
  <c r="BD8" i="5" s="1"/>
  <c r="BE8" i="5" s="1"/>
  <c r="BF9" i="5" s="1"/>
  <c r="BH9" i="5" s="1"/>
  <c r="BI9" i="5" s="1"/>
  <c r="BJ9" i="5" s="1"/>
  <c r="BK10" i="5" s="1"/>
  <c r="BM10" i="5" s="1"/>
  <c r="BN10" i="5" s="1"/>
  <c r="BO10" i="5" s="1"/>
  <c r="BP11" i="5" s="1"/>
  <c r="BR11" i="5" s="1"/>
  <c r="BS11" i="5" s="1"/>
  <c r="BT11" i="5" s="1"/>
  <c r="BU12" i="5" s="1"/>
  <c r="BW12" i="5" s="1"/>
  <c r="BX12" i="5" s="1"/>
  <c r="BY12" i="5" s="1"/>
  <c r="BZ13" i="5" s="1"/>
  <c r="CB13" i="5" s="1"/>
  <c r="CC13" i="5" s="1"/>
  <c r="CD13" i="5" s="1"/>
  <c r="CE14" i="5" s="1"/>
  <c r="CG14" i="5" s="1"/>
  <c r="CH14" i="5" s="1"/>
  <c r="CI14" i="5" s="1"/>
  <c r="CJ15" i="5" s="1"/>
  <c r="CL15" i="5" s="1"/>
  <c r="CM15" i="5" s="1"/>
  <c r="CN15" i="5" s="1"/>
  <c r="CO16" i="5" s="1"/>
  <c r="CQ16" i="5" s="1"/>
  <c r="CR16" i="5" s="1"/>
  <c r="CS16" i="5" s="1"/>
  <c r="CT17" i="5" s="1"/>
  <c r="CV17" i="5" s="1"/>
  <c r="CW17" i="5" s="1"/>
  <c r="CX17" i="5" s="1"/>
  <c r="CY18" i="5" s="1"/>
  <c r="DA18" i="5" s="1"/>
  <c r="DB18" i="5" s="1"/>
  <c r="DC18" i="5" s="1"/>
  <c r="DD19" i="5" s="1"/>
  <c r="DF19" i="5" s="1"/>
  <c r="DG19" i="5" s="1"/>
  <c r="DH19" i="5" s="1"/>
  <c r="DI20" i="5" s="1"/>
  <c r="DK20" i="5" s="1"/>
  <c r="DL20" i="5" s="1"/>
  <c r="DM20" i="5" s="1"/>
  <c r="DN21" i="5" s="1"/>
  <c r="DP21" i="5" s="1"/>
  <c r="DQ21" i="5" s="1"/>
  <c r="DR21" i="5" s="1"/>
  <c r="DS22" i="5" s="1"/>
  <c r="DU22" i="5" s="1"/>
  <c r="DV22" i="5" s="1"/>
  <c r="DW22" i="5" s="1"/>
  <c r="DX23" i="5" s="1"/>
  <c r="DZ23" i="5" s="1"/>
  <c r="EA23" i="5" s="1"/>
  <c r="EB23" i="5" s="1"/>
  <c r="EC24" i="5" s="1"/>
  <c r="EE24" i="5" s="1"/>
  <c r="EF24" i="5" s="1"/>
  <c r="EG24" i="5" s="1"/>
  <c r="EH25" i="5" s="1"/>
  <c r="EJ25" i="5" s="1"/>
  <c r="EK25" i="5" s="1"/>
  <c r="EL25" i="5" s="1"/>
  <c r="EM26" i="5" s="1"/>
  <c r="EO26" i="5" s="1"/>
  <c r="EP26" i="5" s="1"/>
  <c r="EQ26" i="5" s="1"/>
  <c r="ER27" i="5" s="1"/>
  <c r="ET27" i="5" s="1"/>
  <c r="EU27" i="5" s="1"/>
  <c r="EV27" i="5" s="1"/>
  <c r="EW28" i="5" s="1"/>
  <c r="EY28" i="5" s="1"/>
  <c r="EZ28" i="5" s="1"/>
  <c r="FA28" i="5" s="1"/>
  <c r="FB29" i="5" s="1"/>
  <c r="FD29" i="5" s="1"/>
  <c r="FE29" i="5" s="1"/>
  <c r="FF29" i="5" s="1"/>
  <c r="FG30" i="5" s="1"/>
  <c r="FI30" i="5" s="1"/>
  <c r="FJ30" i="5" s="1"/>
  <c r="FK30" i="5" s="1"/>
  <c r="FL31" i="5" s="1"/>
  <c r="FN31" i="5" s="1"/>
  <c r="FO31" i="5" s="1"/>
  <c r="FP31" i="5" s="1"/>
  <c r="FQ32" i="5" s="1"/>
  <c r="FS32" i="5" s="1"/>
  <c r="FT32" i="5" s="1"/>
  <c r="FU32" i="5" s="1"/>
  <c r="FV33" i="5" s="1"/>
  <c r="FX33" i="5" s="1"/>
  <c r="FY33" i="5" s="1"/>
  <c r="FZ33" i="5" s="1"/>
  <c r="GA34" i="5" s="1"/>
  <c r="GC34" i="5" s="1"/>
  <c r="GD34" i="5" s="1"/>
  <c r="GE34" i="5" s="1"/>
  <c r="GF35" i="5" s="1"/>
  <c r="AD2" i="5"/>
  <c r="AE2" i="5" s="1"/>
  <c r="AF2" i="5" s="1"/>
  <c r="AG3" i="5" s="1"/>
  <c r="AI3" i="5" s="1"/>
  <c r="AJ3" i="5" s="1"/>
  <c r="AK3" i="5" s="1"/>
  <c r="AL4" i="5" s="1"/>
  <c r="AN4" i="5" s="1"/>
  <c r="AO4" i="5" s="1"/>
  <c r="AP4" i="5" s="1"/>
  <c r="AQ5" i="5" s="1"/>
  <c r="AS5" i="5" s="1"/>
  <c r="AT5" i="5" s="1"/>
  <c r="AU5" i="5" s="1"/>
  <c r="AV6" i="5" s="1"/>
  <c r="AX6" i="5" s="1"/>
  <c r="AY6" i="5" s="1"/>
  <c r="AZ6" i="5" s="1"/>
  <c r="BA7" i="5" s="1"/>
  <c r="BC7" i="5" s="1"/>
  <c r="BD7" i="5" s="1"/>
  <c r="BE7" i="5" s="1"/>
  <c r="BF8" i="5" s="1"/>
  <c r="BH8" i="5" s="1"/>
  <c r="BI8" i="5" s="1"/>
  <c r="BJ8" i="5" s="1"/>
  <c r="BK9" i="5" s="1"/>
  <c r="BM9" i="5" s="1"/>
  <c r="BN9" i="5" s="1"/>
  <c r="BO9" i="5" s="1"/>
  <c r="BP10" i="5" s="1"/>
  <c r="BR10" i="5" s="1"/>
  <c r="BS10" i="5" s="1"/>
  <c r="BT10" i="5" s="1"/>
  <c r="BU11" i="5" s="1"/>
  <c r="BW11" i="5" s="1"/>
  <c r="BX11" i="5" s="1"/>
  <c r="BY11" i="5" s="1"/>
  <c r="BZ12" i="5" s="1"/>
  <c r="CB12" i="5" s="1"/>
  <c r="CC12" i="5" s="1"/>
  <c r="CD12" i="5" s="1"/>
  <c r="CE13" i="5" s="1"/>
  <c r="CG13" i="5" s="1"/>
  <c r="CH13" i="5" s="1"/>
  <c r="CI13" i="5" s="1"/>
  <c r="CJ14" i="5" s="1"/>
  <c r="CL14" i="5" s="1"/>
  <c r="CM14" i="5" s="1"/>
  <c r="CN14" i="5" s="1"/>
  <c r="CO15" i="5" s="1"/>
  <c r="CQ15" i="5" s="1"/>
  <c r="AI2" i="5"/>
  <c r="AN2" i="5"/>
  <c r="AO2" i="5" s="1"/>
  <c r="AP2" i="5" s="1"/>
  <c r="AQ3" i="5" s="1"/>
  <c r="AS3" i="5" s="1"/>
  <c r="AT3" i="5" s="1"/>
  <c r="AU3" i="5" s="1"/>
  <c r="AV4" i="5" s="1"/>
  <c r="AX4" i="5" s="1"/>
  <c r="AY4" i="5" s="1"/>
  <c r="AZ4" i="5" s="1"/>
  <c r="BA5" i="5" s="1"/>
  <c r="BC5" i="5" s="1"/>
  <c r="BD5" i="5" s="1"/>
  <c r="BE5" i="5" s="1"/>
  <c r="BF6" i="5" s="1"/>
  <c r="BH6" i="5" s="1"/>
  <c r="BI6" i="5" s="1"/>
  <c r="BJ6" i="5" s="1"/>
  <c r="BK7" i="5" s="1"/>
  <c r="BM7" i="5" s="1"/>
  <c r="BN7" i="5" s="1"/>
  <c r="BO7" i="5" s="1"/>
  <c r="BP8" i="5" s="1"/>
  <c r="BR8" i="5" s="1"/>
  <c r="BS8" i="5" s="1"/>
  <c r="BT8" i="5" s="1"/>
  <c r="BU9" i="5" s="1"/>
  <c r="BW9" i="5" s="1"/>
  <c r="AS2" i="5"/>
  <c r="AT2" i="5" s="1"/>
  <c r="AU2" i="5" s="1"/>
  <c r="AV3" i="5" s="1"/>
  <c r="AX3" i="5" s="1"/>
  <c r="AY3" i="5" s="1"/>
  <c r="AZ3" i="5" s="1"/>
  <c r="BA4" i="5" s="1"/>
  <c r="BC4" i="5" s="1"/>
  <c r="BD4" i="5" s="1"/>
  <c r="BE4" i="5" s="1"/>
  <c r="BF5" i="5" s="1"/>
  <c r="BH5" i="5" s="1"/>
  <c r="BI5" i="5" s="1"/>
  <c r="BJ5" i="5" s="1"/>
  <c r="BK6" i="5" s="1"/>
  <c r="BM6" i="5" s="1"/>
  <c r="BN6" i="5" s="1"/>
  <c r="BO6" i="5" s="1"/>
  <c r="BP7" i="5" s="1"/>
  <c r="BR7" i="5" s="1"/>
  <c r="BS7" i="5" s="1"/>
  <c r="BT7" i="5" s="1"/>
  <c r="BU8" i="5" s="1"/>
  <c r="BW8" i="5" s="1"/>
  <c r="BX8" i="5" s="1"/>
  <c r="BY8" i="5" s="1"/>
  <c r="BZ9" i="5" s="1"/>
  <c r="CB9" i="5" s="1"/>
  <c r="CC9" i="5" s="1"/>
  <c r="CD9" i="5" s="1"/>
  <c r="CE10" i="5" s="1"/>
  <c r="CG10" i="5" s="1"/>
  <c r="CH10" i="5" s="1"/>
  <c r="CI10" i="5" s="1"/>
  <c r="CJ11" i="5" s="1"/>
  <c r="CL11" i="5" s="1"/>
  <c r="CM11" i="5" s="1"/>
  <c r="CN11" i="5" s="1"/>
  <c r="CO12" i="5" s="1"/>
  <c r="CQ12" i="5" s="1"/>
  <c r="CR12" i="5" s="1"/>
  <c r="CS12" i="5" s="1"/>
  <c r="CT13" i="5" s="1"/>
  <c r="CV13" i="5" s="1"/>
  <c r="CW13" i="5" s="1"/>
  <c r="CX13" i="5" s="1"/>
  <c r="CY14" i="5" s="1"/>
  <c r="DA14" i="5" s="1"/>
  <c r="DB14" i="5" s="1"/>
  <c r="DC14" i="5" s="1"/>
  <c r="DD15" i="5" s="1"/>
  <c r="DF15" i="5" s="1"/>
  <c r="DG15" i="5" s="1"/>
  <c r="DH15" i="5" s="1"/>
  <c r="DI16" i="5" s="1"/>
  <c r="DK16" i="5" s="1"/>
  <c r="DL16" i="5" s="1"/>
  <c r="DM16" i="5" s="1"/>
  <c r="DN17" i="5" s="1"/>
  <c r="DP17" i="5" s="1"/>
  <c r="DQ17" i="5" s="1"/>
  <c r="DR17" i="5" s="1"/>
  <c r="DS18" i="5" s="1"/>
  <c r="DU18" i="5" s="1"/>
  <c r="DV18" i="5" s="1"/>
  <c r="DW18" i="5" s="1"/>
  <c r="DX19" i="5" s="1"/>
  <c r="DZ19" i="5" s="1"/>
  <c r="EA19" i="5" s="1"/>
  <c r="EB19" i="5" s="1"/>
  <c r="EC20" i="5" s="1"/>
  <c r="EE20" i="5" s="1"/>
  <c r="EF20" i="5" s="1"/>
  <c r="EG20" i="5" s="1"/>
  <c r="EH21" i="5" s="1"/>
  <c r="EJ21" i="5" s="1"/>
  <c r="EK21" i="5" s="1"/>
  <c r="EL21" i="5" s="1"/>
  <c r="EM22" i="5" s="1"/>
  <c r="EO22" i="5" s="1"/>
  <c r="EP22" i="5" s="1"/>
  <c r="EQ22" i="5" s="1"/>
  <c r="ER23" i="5" s="1"/>
  <c r="ET23" i="5" s="1"/>
  <c r="EU23" i="5" s="1"/>
  <c r="EV23" i="5" s="1"/>
  <c r="EW24" i="5" s="1"/>
  <c r="EY24" i="5" s="1"/>
  <c r="EZ24" i="5" s="1"/>
  <c r="FA24" i="5" s="1"/>
  <c r="FB25" i="5" s="1"/>
  <c r="FD25" i="5" s="1"/>
  <c r="FE25" i="5" s="1"/>
  <c r="FF25" i="5" s="1"/>
  <c r="FG26" i="5" s="1"/>
  <c r="FI26" i="5" s="1"/>
  <c r="FJ26" i="5" s="1"/>
  <c r="FK26" i="5" s="1"/>
  <c r="FL27" i="5" s="1"/>
  <c r="FN27" i="5" s="1"/>
  <c r="FO27" i="5" s="1"/>
  <c r="FP27" i="5" s="1"/>
  <c r="FQ28" i="5" s="1"/>
  <c r="FS28" i="5" s="1"/>
  <c r="FT28" i="5" s="1"/>
  <c r="FU28" i="5" s="1"/>
  <c r="FV29" i="5" s="1"/>
  <c r="FX29" i="5" s="1"/>
  <c r="FY29" i="5" s="1"/>
  <c r="FZ29" i="5" s="1"/>
  <c r="GA30" i="5" s="1"/>
  <c r="AX2" i="5"/>
  <c r="AY2" i="5" s="1"/>
  <c r="AZ2" i="5" s="1"/>
  <c r="BA3" i="5" s="1"/>
  <c r="BC3" i="5" s="1"/>
  <c r="BD3" i="5" s="1"/>
  <c r="BE3" i="5" s="1"/>
  <c r="BF4" i="5" s="1"/>
  <c r="BH4" i="5" s="1"/>
  <c r="BI4" i="5" s="1"/>
  <c r="BJ4" i="5" s="1"/>
  <c r="BK5" i="5" s="1"/>
  <c r="BM5" i="5" s="1"/>
  <c r="BN5" i="5" s="1"/>
  <c r="BO5" i="5" s="1"/>
  <c r="BP6" i="5" s="1"/>
  <c r="BR6" i="5" s="1"/>
  <c r="BS6" i="5" s="1"/>
  <c r="BT6" i="5" s="1"/>
  <c r="BU7" i="5" s="1"/>
  <c r="BW7" i="5" s="1"/>
  <c r="BX7" i="5" s="1"/>
  <c r="BY7" i="5" s="1"/>
  <c r="BZ8" i="5" s="1"/>
  <c r="CB8" i="5" s="1"/>
  <c r="CC8" i="5" s="1"/>
  <c r="CD8" i="5" s="1"/>
  <c r="CE9" i="5" s="1"/>
  <c r="CG9" i="5" s="1"/>
  <c r="CH9" i="5" s="1"/>
  <c r="BC2" i="5"/>
  <c r="BD2" i="5" s="1"/>
  <c r="BE2" i="5" s="1"/>
  <c r="BF3" i="5" s="1"/>
  <c r="BH3" i="5" s="1"/>
  <c r="BI3" i="5" s="1"/>
  <c r="BJ3" i="5" s="1"/>
  <c r="BK4" i="5" s="1"/>
  <c r="BM4" i="5" s="1"/>
  <c r="BN4" i="5" s="1"/>
  <c r="BO4" i="5" s="1"/>
  <c r="BP5" i="5" s="1"/>
  <c r="BR5" i="5" s="1"/>
  <c r="BS5" i="5" s="1"/>
  <c r="BT5" i="5" s="1"/>
  <c r="BU6" i="5" s="1"/>
  <c r="BW6" i="5" s="1"/>
  <c r="BX6" i="5" s="1"/>
  <c r="BY6" i="5" s="1"/>
  <c r="BZ7" i="5" s="1"/>
  <c r="CB7" i="5" s="1"/>
  <c r="CC7" i="5" s="1"/>
  <c r="CD7" i="5" s="1"/>
  <c r="CE8" i="5" s="1"/>
  <c r="CG8" i="5" s="1"/>
  <c r="CH8" i="5" s="1"/>
  <c r="CI8" i="5" s="1"/>
  <c r="CJ9" i="5" s="1"/>
  <c r="CL9" i="5" s="1"/>
  <c r="CM9" i="5" s="1"/>
  <c r="CN9" i="5" s="1"/>
  <c r="CO10" i="5" s="1"/>
  <c r="CQ10" i="5" s="1"/>
  <c r="CR10" i="5" s="1"/>
  <c r="CS10" i="5" s="1"/>
  <c r="CT11" i="5" s="1"/>
  <c r="CV11" i="5" s="1"/>
  <c r="CW11" i="5" s="1"/>
  <c r="CX11" i="5" s="1"/>
  <c r="CY12" i="5" s="1"/>
  <c r="DA12" i="5" s="1"/>
  <c r="DB12" i="5" s="1"/>
  <c r="DC12" i="5" s="1"/>
  <c r="DD13" i="5" s="1"/>
  <c r="DF13" i="5" s="1"/>
  <c r="DG13" i="5" s="1"/>
  <c r="DH13" i="5" s="1"/>
  <c r="DI14" i="5" s="1"/>
  <c r="DK14" i="5" s="1"/>
  <c r="DL14" i="5" s="1"/>
  <c r="DM14" i="5" s="1"/>
  <c r="DN15" i="5" s="1"/>
  <c r="DP15" i="5" s="1"/>
  <c r="DQ15" i="5" s="1"/>
  <c r="DR15" i="5" s="1"/>
  <c r="DS16" i="5" s="1"/>
  <c r="BH2" i="5"/>
  <c r="BI2" i="5" s="1"/>
  <c r="BJ2" i="5" s="1"/>
  <c r="BK3" i="5" s="1"/>
  <c r="BM3" i="5" s="1"/>
  <c r="BN3" i="5" s="1"/>
  <c r="BO3" i="5" s="1"/>
  <c r="BP4" i="5" s="1"/>
  <c r="BM2" i="5"/>
  <c r="BN2" i="5" s="1"/>
  <c r="BO2" i="5" s="1"/>
  <c r="BP3" i="5" s="1"/>
  <c r="BR3" i="5" s="1"/>
  <c r="BS3" i="5" s="1"/>
  <c r="BT3" i="5" s="1"/>
  <c r="BU4" i="5" s="1"/>
  <c r="BW4" i="5" s="1"/>
  <c r="BX4" i="5" s="1"/>
  <c r="BY4" i="5" s="1"/>
  <c r="BZ5" i="5" s="1"/>
  <c r="CB5" i="5" s="1"/>
  <c r="CC5" i="5" s="1"/>
  <c r="CD5" i="5" s="1"/>
  <c r="CE6" i="5" s="1"/>
  <c r="CG6" i="5" s="1"/>
  <c r="CH6" i="5" s="1"/>
  <c r="CI6" i="5" s="1"/>
  <c r="CJ7" i="5" s="1"/>
  <c r="CL7" i="5" s="1"/>
  <c r="CM7" i="5" s="1"/>
  <c r="CN7" i="5" s="1"/>
  <c r="CO8" i="5" s="1"/>
  <c r="CQ8" i="5" s="1"/>
  <c r="CR8" i="5" s="1"/>
  <c r="CS8" i="5" s="1"/>
  <c r="CT9" i="5" s="1"/>
  <c r="CV9" i="5" s="1"/>
  <c r="CW9" i="5" s="1"/>
  <c r="CX9" i="5" s="1"/>
  <c r="CY10" i="5" s="1"/>
  <c r="DA10" i="5" s="1"/>
  <c r="DB10" i="5" s="1"/>
  <c r="DC10" i="5" s="1"/>
  <c r="DD11" i="5" s="1"/>
  <c r="DF11" i="5" s="1"/>
  <c r="DG11" i="5" s="1"/>
  <c r="DH11" i="5" s="1"/>
  <c r="DI12" i="5" s="1"/>
  <c r="DK12" i="5" s="1"/>
  <c r="DL12" i="5" s="1"/>
  <c r="DM12" i="5" s="1"/>
  <c r="DN13" i="5" s="1"/>
  <c r="DP13" i="5" s="1"/>
  <c r="DQ13" i="5" s="1"/>
  <c r="DR13" i="5" s="1"/>
  <c r="DS14" i="5" s="1"/>
  <c r="DU14" i="5" s="1"/>
  <c r="DV14" i="5" s="1"/>
  <c r="DW14" i="5" s="1"/>
  <c r="DX15" i="5" s="1"/>
  <c r="DZ15" i="5" s="1"/>
  <c r="EA15" i="5" s="1"/>
  <c r="EB15" i="5" s="1"/>
  <c r="EC16" i="5" s="1"/>
  <c r="EE16" i="5" s="1"/>
  <c r="EF16" i="5" s="1"/>
  <c r="EG16" i="5" s="1"/>
  <c r="EH17" i="5" s="1"/>
  <c r="EJ17" i="5" s="1"/>
  <c r="EK17" i="5" s="1"/>
  <c r="EL17" i="5" s="1"/>
  <c r="EM18" i="5" s="1"/>
  <c r="EO18" i="5" s="1"/>
  <c r="EP18" i="5" s="1"/>
  <c r="EQ18" i="5" s="1"/>
  <c r="ER19" i="5" s="1"/>
  <c r="ET19" i="5" s="1"/>
  <c r="EU19" i="5" s="1"/>
  <c r="EV19" i="5" s="1"/>
  <c r="EW20" i="5" s="1"/>
  <c r="EY20" i="5" s="1"/>
  <c r="EZ20" i="5" s="1"/>
  <c r="FA20" i="5" s="1"/>
  <c r="FB21" i="5" s="1"/>
  <c r="FD21" i="5" s="1"/>
  <c r="FE21" i="5" s="1"/>
  <c r="FF21" i="5" s="1"/>
  <c r="FG22" i="5" s="1"/>
  <c r="FI22" i="5" s="1"/>
  <c r="FJ22" i="5" s="1"/>
  <c r="FK22" i="5" s="1"/>
  <c r="FL23" i="5" s="1"/>
  <c r="FN23" i="5" s="1"/>
  <c r="FO23" i="5" s="1"/>
  <c r="FP23" i="5" s="1"/>
  <c r="FQ24" i="5" s="1"/>
  <c r="FS24" i="5" s="1"/>
  <c r="FT24" i="5" s="1"/>
  <c r="FU24" i="5" s="1"/>
  <c r="FV25" i="5" s="1"/>
  <c r="FX25" i="5" s="1"/>
  <c r="FY25" i="5" s="1"/>
  <c r="FZ25" i="5" s="1"/>
  <c r="GA26" i="5" s="1"/>
  <c r="GC26" i="5" s="1"/>
  <c r="GD26" i="5" s="1"/>
  <c r="GE26" i="5" s="1"/>
  <c r="GF27" i="5" s="1"/>
  <c r="BR2" i="5"/>
  <c r="BS2" i="5" s="1"/>
  <c r="BT2" i="5" s="1"/>
  <c r="BU3" i="5" s="1"/>
  <c r="BW3" i="5" s="1"/>
  <c r="BX3" i="5" s="1"/>
  <c r="BY3" i="5" s="1"/>
  <c r="BZ4" i="5" s="1"/>
  <c r="CB4" i="5" s="1"/>
  <c r="CC4" i="5" s="1"/>
  <c r="CD4" i="5" s="1"/>
  <c r="CE5" i="5" s="1"/>
  <c r="CG5" i="5" s="1"/>
  <c r="CH5" i="5" s="1"/>
  <c r="CI5" i="5" s="1"/>
  <c r="CJ6" i="5" s="1"/>
  <c r="CL6" i="5" s="1"/>
  <c r="CM6" i="5" s="1"/>
  <c r="CN6" i="5" s="1"/>
  <c r="CO7" i="5" s="1"/>
  <c r="CQ7" i="5" s="1"/>
  <c r="CR7" i="5" s="1"/>
  <c r="CS7" i="5" s="1"/>
  <c r="CT8" i="5" s="1"/>
  <c r="CV8" i="5" s="1"/>
  <c r="CW8" i="5" s="1"/>
  <c r="CX8" i="5" s="1"/>
  <c r="CY9" i="5" s="1"/>
  <c r="DA9" i="5" s="1"/>
  <c r="DB9" i="5" s="1"/>
  <c r="DC9" i="5" s="1"/>
  <c r="DD10" i="5" s="1"/>
  <c r="DF10" i="5" s="1"/>
  <c r="DG10" i="5" s="1"/>
  <c r="DH10" i="5" s="1"/>
  <c r="DI11" i="5" s="1"/>
  <c r="DK11" i="5" s="1"/>
  <c r="DL11" i="5" s="1"/>
  <c r="DM11" i="5" s="1"/>
  <c r="DN12" i="5" s="1"/>
  <c r="DP12" i="5" s="1"/>
  <c r="DQ12" i="5" s="1"/>
  <c r="DR12" i="5" s="1"/>
  <c r="DS13" i="5" s="1"/>
  <c r="BW2" i="5"/>
  <c r="BX2" i="5"/>
  <c r="BY2" i="5" s="1"/>
  <c r="BZ3" i="5" s="1"/>
  <c r="CB2" i="5"/>
  <c r="CC2" i="5" s="1"/>
  <c r="CD2" i="5" s="1"/>
  <c r="CE3" i="5" s="1"/>
  <c r="CG2" i="5"/>
  <c r="CH2" i="5" s="1"/>
  <c r="CI2" i="5" s="1"/>
  <c r="CJ3" i="5" s="1"/>
  <c r="CL2" i="5"/>
  <c r="CM2" i="5" s="1"/>
  <c r="CN2" i="5" s="1"/>
  <c r="CO3" i="5" s="1"/>
  <c r="CQ2" i="5"/>
  <c r="CR2" i="5" s="1"/>
  <c r="CS2" i="5" s="1"/>
  <c r="CT3" i="5" s="1"/>
  <c r="CV3" i="5" s="1"/>
  <c r="CW3" i="5" s="1"/>
  <c r="CX3" i="5" s="1"/>
  <c r="CY4" i="5" s="1"/>
  <c r="DA4" i="5" s="1"/>
  <c r="DB4" i="5" s="1"/>
  <c r="DC4" i="5" s="1"/>
  <c r="DD5" i="5" s="1"/>
  <c r="DF5" i="5" s="1"/>
  <c r="DG5" i="5" s="1"/>
  <c r="DH5" i="5" s="1"/>
  <c r="DI6" i="5" s="1"/>
  <c r="DK6" i="5" s="1"/>
  <c r="DL6" i="5" s="1"/>
  <c r="DM6" i="5" s="1"/>
  <c r="DN7" i="5" s="1"/>
  <c r="DP7" i="5" s="1"/>
  <c r="DQ7" i="5" s="1"/>
  <c r="DR7" i="5" s="1"/>
  <c r="DS8" i="5" s="1"/>
  <c r="DU8" i="5" s="1"/>
  <c r="DV8" i="5" s="1"/>
  <c r="DW8" i="5" s="1"/>
  <c r="DX9" i="5" s="1"/>
  <c r="DZ9" i="5" s="1"/>
  <c r="EA9" i="5" s="1"/>
  <c r="EB9" i="5" s="1"/>
  <c r="EC10" i="5" s="1"/>
  <c r="EE10" i="5" s="1"/>
  <c r="EF10" i="5" s="1"/>
  <c r="EG10" i="5" s="1"/>
  <c r="EH11" i="5" s="1"/>
  <c r="EJ11" i="5" s="1"/>
  <c r="EK11" i="5" s="1"/>
  <c r="EL11" i="5" s="1"/>
  <c r="EM12" i="5" s="1"/>
  <c r="EO12" i="5" s="1"/>
  <c r="EP12" i="5" s="1"/>
  <c r="EQ12" i="5" s="1"/>
  <c r="ER13" i="5" s="1"/>
  <c r="ET13" i="5" s="1"/>
  <c r="EU13" i="5" s="1"/>
  <c r="EV13" i="5" s="1"/>
  <c r="EW14" i="5" s="1"/>
  <c r="EY14" i="5" s="1"/>
  <c r="EZ14" i="5" s="1"/>
  <c r="FA14" i="5" s="1"/>
  <c r="FB15" i="5" s="1"/>
  <c r="FD15" i="5" s="1"/>
  <c r="FE15" i="5" s="1"/>
  <c r="FF15" i="5" s="1"/>
  <c r="FG16" i="5" s="1"/>
  <c r="CV2" i="5"/>
  <c r="CW2" i="5" s="1"/>
  <c r="CX2" i="5" s="1"/>
  <c r="CY3" i="5" s="1"/>
  <c r="DA3" i="5" s="1"/>
  <c r="DB3" i="5" s="1"/>
  <c r="DC3" i="5" s="1"/>
  <c r="DD4" i="5" s="1"/>
  <c r="DF4" i="5" s="1"/>
  <c r="DG4" i="5" s="1"/>
  <c r="DH4" i="5" s="1"/>
  <c r="DI5" i="5" s="1"/>
  <c r="DK5" i="5" s="1"/>
  <c r="DL5" i="5" s="1"/>
  <c r="DM5" i="5" s="1"/>
  <c r="DN6" i="5" s="1"/>
  <c r="DP6" i="5" s="1"/>
  <c r="DQ6" i="5" s="1"/>
  <c r="DR6" i="5" s="1"/>
  <c r="DS7" i="5" s="1"/>
  <c r="DU7" i="5" s="1"/>
  <c r="DV7" i="5" s="1"/>
  <c r="DW7" i="5" s="1"/>
  <c r="DX8" i="5" s="1"/>
  <c r="DZ8" i="5" s="1"/>
  <c r="EA8" i="5" s="1"/>
  <c r="EB8" i="5" s="1"/>
  <c r="EC9" i="5" s="1"/>
  <c r="EE9" i="5" s="1"/>
  <c r="EF9" i="5" s="1"/>
  <c r="EG9" i="5" s="1"/>
  <c r="EH10" i="5" s="1"/>
  <c r="EJ10" i="5" s="1"/>
  <c r="EK10" i="5" s="1"/>
  <c r="EL10" i="5" s="1"/>
  <c r="EM11" i="5" s="1"/>
  <c r="EO11" i="5" s="1"/>
  <c r="EP11" i="5" s="1"/>
  <c r="EQ11" i="5" s="1"/>
  <c r="ER12" i="5" s="1"/>
  <c r="ET12" i="5" s="1"/>
  <c r="EU12" i="5" s="1"/>
  <c r="EV12" i="5" s="1"/>
  <c r="EW13" i="5" s="1"/>
  <c r="DA2" i="5"/>
  <c r="DB2" i="5" s="1"/>
  <c r="DC2" i="5" s="1"/>
  <c r="DD3" i="5" s="1"/>
  <c r="DF2" i="5"/>
  <c r="DG2" i="5" s="1"/>
  <c r="DH2" i="5" s="1"/>
  <c r="DI3" i="5" s="1"/>
  <c r="DK2" i="5"/>
  <c r="DL2" i="5"/>
  <c r="DM2" i="5" s="1"/>
  <c r="DN3" i="5" s="1"/>
  <c r="DP3" i="5" s="1"/>
  <c r="DQ3" i="5" s="1"/>
  <c r="DR3" i="5" s="1"/>
  <c r="DS4" i="5" s="1"/>
  <c r="DU4" i="5" s="1"/>
  <c r="DV4" i="5" s="1"/>
  <c r="DW4" i="5" s="1"/>
  <c r="DX5" i="5" s="1"/>
  <c r="DZ5" i="5" s="1"/>
  <c r="EA5" i="5" s="1"/>
  <c r="EB5" i="5" s="1"/>
  <c r="EC6" i="5" s="1"/>
  <c r="EE6" i="5" s="1"/>
  <c r="EF6" i="5" s="1"/>
  <c r="EG6" i="5" s="1"/>
  <c r="EH7" i="5" s="1"/>
  <c r="EJ7" i="5" s="1"/>
  <c r="DP2" i="5"/>
  <c r="DQ2" i="5" s="1"/>
  <c r="DR2" i="5" s="1"/>
  <c r="DS3" i="5" s="1"/>
  <c r="DU2" i="5"/>
  <c r="DV2" i="5" s="1"/>
  <c r="DW2" i="5" s="1"/>
  <c r="DX3" i="5" s="1"/>
  <c r="DZ3" i="5" s="1"/>
  <c r="EA3" i="5" s="1"/>
  <c r="EB3" i="5" s="1"/>
  <c r="EC4" i="5" s="1"/>
  <c r="EE4" i="5" s="1"/>
  <c r="EF4" i="5" s="1"/>
  <c r="EG4" i="5" s="1"/>
  <c r="EH5" i="5" s="1"/>
  <c r="EJ5" i="5" s="1"/>
  <c r="EK5" i="5" s="1"/>
  <c r="EL5" i="5" s="1"/>
  <c r="EM6" i="5" s="1"/>
  <c r="EO6" i="5" s="1"/>
  <c r="EP6" i="5" s="1"/>
  <c r="EQ6" i="5" s="1"/>
  <c r="ER7" i="5" s="1"/>
  <c r="ET7" i="5" s="1"/>
  <c r="EU7" i="5" s="1"/>
  <c r="DZ2" i="5"/>
  <c r="EA2" i="5" s="1"/>
  <c r="EB2" i="5" s="1"/>
  <c r="EC3" i="5" s="1"/>
  <c r="EE2" i="5"/>
  <c r="EF2" i="5" s="1"/>
  <c r="EG2" i="5" s="1"/>
  <c r="EH3" i="5" s="1"/>
  <c r="EJ3" i="5" s="1"/>
  <c r="EK3" i="5" s="1"/>
  <c r="EL3" i="5" s="1"/>
  <c r="EM4" i="5" s="1"/>
  <c r="EO4" i="5" s="1"/>
  <c r="EP4" i="5" s="1"/>
  <c r="EQ4" i="5" s="1"/>
  <c r="ER5" i="5" s="1"/>
  <c r="ET5" i="5" s="1"/>
  <c r="EU5" i="5" s="1"/>
  <c r="EV5" i="5" s="1"/>
  <c r="EW6" i="5" s="1"/>
  <c r="EY6" i="5" s="1"/>
  <c r="EZ6" i="5" s="1"/>
  <c r="FA6" i="5" s="1"/>
  <c r="FB7" i="5" s="1"/>
  <c r="FD7" i="5" s="1"/>
  <c r="FE7" i="5" s="1"/>
  <c r="EJ2" i="5"/>
  <c r="EK2" i="5" s="1"/>
  <c r="EL2" i="5" s="1"/>
  <c r="EM3" i="5" s="1"/>
  <c r="EO2" i="5"/>
  <c r="EP2" i="5"/>
  <c r="EQ2" i="5" s="1"/>
  <c r="ER3" i="5" s="1"/>
  <c r="ET3" i="5" s="1"/>
  <c r="EU3" i="5" s="1"/>
  <c r="EV3" i="5" s="1"/>
  <c r="EW4" i="5" s="1"/>
  <c r="EY4" i="5" s="1"/>
  <c r="EZ4" i="5" s="1"/>
  <c r="FA4" i="5" s="1"/>
  <c r="FB5" i="5" s="1"/>
  <c r="FD5" i="5" s="1"/>
  <c r="FE5" i="5" s="1"/>
  <c r="FF5" i="5" s="1"/>
  <c r="FG6" i="5" s="1"/>
  <c r="FI6" i="5" s="1"/>
  <c r="FJ6" i="5" s="1"/>
  <c r="FK6" i="5" s="1"/>
  <c r="FL7" i="5" s="1"/>
  <c r="FN7" i="5" s="1"/>
  <c r="FO7" i="5" s="1"/>
  <c r="ET2" i="5"/>
  <c r="EU2" i="5" s="1"/>
  <c r="EV2" i="5" s="1"/>
  <c r="EW3" i="5" s="1"/>
  <c r="EY2" i="5"/>
  <c r="EZ2" i="5" s="1"/>
  <c r="FA2" i="5" s="1"/>
  <c r="FB3" i="5" s="1"/>
  <c r="FD3" i="5" s="1"/>
  <c r="FE3" i="5" s="1"/>
  <c r="FF3" i="5" s="1"/>
  <c r="FG4" i="5" s="1"/>
  <c r="FI4" i="5" s="1"/>
  <c r="FJ4" i="5" s="1"/>
  <c r="FK4" i="5" s="1"/>
  <c r="FL5" i="5" s="1"/>
  <c r="FN5" i="5" s="1"/>
  <c r="FO5" i="5" s="1"/>
  <c r="FP5" i="5" s="1"/>
  <c r="FQ6" i="5" s="1"/>
  <c r="FS6" i="5" s="1"/>
  <c r="FT6" i="5" s="1"/>
  <c r="FU6" i="5" s="1"/>
  <c r="FV7" i="5" s="1"/>
  <c r="FX7" i="5" s="1"/>
  <c r="FY7" i="5" s="1"/>
  <c r="FD2" i="5"/>
  <c r="FE2" i="5" s="1"/>
  <c r="FF2" i="5" s="1"/>
  <c r="FG3" i="5" s="1"/>
  <c r="FI2" i="5"/>
  <c r="FJ2" i="5"/>
  <c r="FK2" i="5" s="1"/>
  <c r="FL3" i="5" s="1"/>
  <c r="FN3" i="5" s="1"/>
  <c r="FO3" i="5" s="1"/>
  <c r="FP3" i="5" s="1"/>
  <c r="FQ4" i="5" s="1"/>
  <c r="FS4" i="5" s="1"/>
  <c r="FT4" i="5" s="1"/>
  <c r="FU4" i="5" s="1"/>
  <c r="FV5" i="5" s="1"/>
  <c r="FX5" i="5" s="1"/>
  <c r="FY5" i="5" s="1"/>
  <c r="FZ5" i="5" s="1"/>
  <c r="GA6" i="5" s="1"/>
  <c r="GC6" i="5" s="1"/>
  <c r="GD6" i="5" s="1"/>
  <c r="GE6" i="5" s="1"/>
  <c r="GF7" i="5" s="1"/>
  <c r="FN2" i="5"/>
  <c r="FO2" i="5" s="1"/>
  <c r="FP2" i="5" s="1"/>
  <c r="FQ3" i="5" s="1"/>
  <c r="FS2" i="5"/>
  <c r="FT2" i="5" s="1"/>
  <c r="FU2" i="5" s="1"/>
  <c r="FV3" i="5" s="1"/>
  <c r="FX3" i="5" s="1"/>
  <c r="FY3" i="5" s="1"/>
  <c r="FZ3" i="5" s="1"/>
  <c r="GA4" i="5" s="1"/>
  <c r="GC4" i="5" s="1"/>
  <c r="GD4" i="5" s="1"/>
  <c r="GE4" i="5" s="1"/>
  <c r="GF5" i="5" s="1"/>
  <c r="FX2" i="5"/>
  <c r="FY2" i="5" s="1"/>
  <c r="FZ2" i="5" s="1"/>
  <c r="GA3" i="5" s="1"/>
  <c r="GC2" i="5"/>
  <c r="GD2" i="5"/>
  <c r="GE2" i="5" s="1"/>
  <c r="GF3" i="5" s="1"/>
  <c r="E3" i="5"/>
  <c r="F3" i="5" s="1"/>
  <c r="G3" i="5" s="1"/>
  <c r="H4" i="5" s="1"/>
  <c r="J4" i="5" s="1"/>
  <c r="K4" i="5" s="1"/>
  <c r="L4" i="5" s="1"/>
  <c r="M5" i="5" s="1"/>
  <c r="O5" i="5" s="1"/>
  <c r="P5" i="5" s="1"/>
  <c r="Q5" i="5" s="1"/>
  <c r="R6" i="5" s="1"/>
  <c r="T6" i="5" s="1"/>
  <c r="U6" i="5" s="1"/>
  <c r="V6" i="5" s="1"/>
  <c r="W7" i="5" s="1"/>
  <c r="Y7" i="5" s="1"/>
  <c r="Z7" i="5" s="1"/>
  <c r="AA7" i="5" s="1"/>
  <c r="AB8" i="5" s="1"/>
  <c r="AD8" i="5" s="1"/>
  <c r="AE8" i="5" s="1"/>
  <c r="AF8" i="5" s="1"/>
  <c r="AG9" i="5" s="1"/>
  <c r="AI9" i="5" s="1"/>
  <c r="AJ9" i="5" s="1"/>
  <c r="AK9" i="5" s="1"/>
  <c r="AL10" i="5" s="1"/>
  <c r="AN10" i="5" s="1"/>
  <c r="AO10" i="5" s="1"/>
  <c r="AP10" i="5" s="1"/>
  <c r="AQ11" i="5" s="1"/>
  <c r="AS11" i="5" s="1"/>
  <c r="AT11" i="5" s="1"/>
  <c r="AU11" i="5" s="1"/>
  <c r="AV12" i="5" s="1"/>
  <c r="AX12" i="5" s="1"/>
  <c r="AY12" i="5" s="1"/>
  <c r="AZ12" i="5" s="1"/>
  <c r="BA13" i="5" s="1"/>
  <c r="BC13" i="5" s="1"/>
  <c r="BD13" i="5" s="1"/>
  <c r="BE13" i="5" s="1"/>
  <c r="BF14" i="5" s="1"/>
  <c r="BH14" i="5" s="1"/>
  <c r="BI14" i="5" s="1"/>
  <c r="BJ14" i="5" s="1"/>
  <c r="BK15" i="5" s="1"/>
  <c r="BM15" i="5" s="1"/>
  <c r="BN15" i="5" s="1"/>
  <c r="BO15" i="5" s="1"/>
  <c r="BP16" i="5" s="1"/>
  <c r="BR16" i="5" s="1"/>
  <c r="CB3" i="5"/>
  <c r="CC3" i="5" s="1"/>
  <c r="CD3" i="5" s="1"/>
  <c r="CE4" i="5" s="1"/>
  <c r="CG4" i="5" s="1"/>
  <c r="CH4" i="5" s="1"/>
  <c r="CI4" i="5" s="1"/>
  <c r="CJ5" i="5" s="1"/>
  <c r="CL5" i="5" s="1"/>
  <c r="CM5" i="5" s="1"/>
  <c r="CN5" i="5" s="1"/>
  <c r="CO6" i="5" s="1"/>
  <c r="CQ6" i="5" s="1"/>
  <c r="CR6" i="5" s="1"/>
  <c r="CS6" i="5" s="1"/>
  <c r="CT7" i="5" s="1"/>
  <c r="CV7" i="5" s="1"/>
  <c r="CW7" i="5" s="1"/>
  <c r="CX7" i="5" s="1"/>
  <c r="CY8" i="5" s="1"/>
  <c r="DA8" i="5" s="1"/>
  <c r="DB8" i="5" s="1"/>
  <c r="DC8" i="5" s="1"/>
  <c r="DD9" i="5" s="1"/>
  <c r="DF9" i="5" s="1"/>
  <c r="DG9" i="5" s="1"/>
  <c r="DH9" i="5" s="1"/>
  <c r="DI10" i="5" s="1"/>
  <c r="DK10" i="5" s="1"/>
  <c r="DL10" i="5" s="1"/>
  <c r="DM10" i="5" s="1"/>
  <c r="DN11" i="5" s="1"/>
  <c r="DP11" i="5" s="1"/>
  <c r="DQ11" i="5" s="1"/>
  <c r="DR11" i="5" s="1"/>
  <c r="DS12" i="5" s="1"/>
  <c r="DU12" i="5" s="1"/>
  <c r="DV12" i="5" s="1"/>
  <c r="DW12" i="5" s="1"/>
  <c r="DX13" i="5" s="1"/>
  <c r="DZ13" i="5" s="1"/>
  <c r="EA13" i="5" s="1"/>
  <c r="EB13" i="5" s="1"/>
  <c r="EC14" i="5" s="1"/>
  <c r="EE14" i="5" s="1"/>
  <c r="EF14" i="5" s="1"/>
  <c r="EG14" i="5" s="1"/>
  <c r="EH15" i="5" s="1"/>
  <c r="EJ15" i="5" s="1"/>
  <c r="EK15" i="5" s="1"/>
  <c r="EL15" i="5" s="1"/>
  <c r="EM16" i="5" s="1"/>
  <c r="CG3" i="5"/>
  <c r="CH3" i="5" s="1"/>
  <c r="CI3" i="5" s="1"/>
  <c r="CJ4" i="5" s="1"/>
  <c r="CL3" i="5"/>
  <c r="CM3" i="5" s="1"/>
  <c r="CN3" i="5" s="1"/>
  <c r="CO4" i="5" s="1"/>
  <c r="CQ3" i="5"/>
  <c r="CR3" i="5" s="1"/>
  <c r="CS3" i="5" s="1"/>
  <c r="CT4" i="5" s="1"/>
  <c r="DF3" i="5"/>
  <c r="DG3" i="5" s="1"/>
  <c r="DH3" i="5" s="1"/>
  <c r="DI4" i="5" s="1"/>
  <c r="DK3" i="5"/>
  <c r="DL3" i="5" s="1"/>
  <c r="DM3" i="5" s="1"/>
  <c r="DN4" i="5" s="1"/>
  <c r="DP4" i="5" s="1"/>
  <c r="DQ4" i="5" s="1"/>
  <c r="DR4" i="5" s="1"/>
  <c r="DS5" i="5" s="1"/>
  <c r="DU5" i="5" s="1"/>
  <c r="DV5" i="5" s="1"/>
  <c r="DW5" i="5" s="1"/>
  <c r="DX6" i="5" s="1"/>
  <c r="DZ6" i="5" s="1"/>
  <c r="EA6" i="5" s="1"/>
  <c r="EB6" i="5" s="1"/>
  <c r="EC7" i="5" s="1"/>
  <c r="EE7" i="5" s="1"/>
  <c r="EF7" i="5" s="1"/>
  <c r="EG7" i="5" s="1"/>
  <c r="EH8" i="5" s="1"/>
  <c r="EJ8" i="5" s="1"/>
  <c r="EK8" i="5" s="1"/>
  <c r="EL8" i="5" s="1"/>
  <c r="EM9" i="5" s="1"/>
  <c r="EO9" i="5" s="1"/>
  <c r="EP9" i="5" s="1"/>
  <c r="EQ9" i="5" s="1"/>
  <c r="ER10" i="5" s="1"/>
  <c r="ET10" i="5" s="1"/>
  <c r="EU10" i="5" s="1"/>
  <c r="EV10" i="5" s="1"/>
  <c r="EW11" i="5" s="1"/>
  <c r="EY11" i="5" s="1"/>
  <c r="EZ11" i="5" s="1"/>
  <c r="FA11" i="5" s="1"/>
  <c r="FB12" i="5" s="1"/>
  <c r="FD12" i="5" s="1"/>
  <c r="FE12" i="5" s="1"/>
  <c r="FF12" i="5" s="1"/>
  <c r="FG13" i="5" s="1"/>
  <c r="FI13" i="5" s="1"/>
  <c r="FJ13" i="5" s="1"/>
  <c r="FK13" i="5" s="1"/>
  <c r="FL14" i="5" s="1"/>
  <c r="FN14" i="5" s="1"/>
  <c r="FO14" i="5" s="1"/>
  <c r="FP14" i="5" s="1"/>
  <c r="FQ15" i="5" s="1"/>
  <c r="FS15" i="5" s="1"/>
  <c r="FT15" i="5" s="1"/>
  <c r="DU3" i="5"/>
  <c r="DV3" i="5" s="1"/>
  <c r="DW3" i="5" s="1"/>
  <c r="DX4" i="5" s="1"/>
  <c r="DZ4" i="5" s="1"/>
  <c r="EA4" i="5" s="1"/>
  <c r="EB4" i="5" s="1"/>
  <c r="EC5" i="5" s="1"/>
  <c r="EE5" i="5" s="1"/>
  <c r="EF5" i="5" s="1"/>
  <c r="EG5" i="5" s="1"/>
  <c r="EH6" i="5" s="1"/>
  <c r="EJ6" i="5" s="1"/>
  <c r="EK6" i="5" s="1"/>
  <c r="EL6" i="5" s="1"/>
  <c r="EM7" i="5" s="1"/>
  <c r="EO7" i="5" s="1"/>
  <c r="EP7" i="5" s="1"/>
  <c r="EQ7" i="5" s="1"/>
  <c r="ER8" i="5" s="1"/>
  <c r="ET8" i="5" s="1"/>
  <c r="EU8" i="5" s="1"/>
  <c r="EV8" i="5" s="1"/>
  <c r="EW9" i="5" s="1"/>
  <c r="EY9" i="5" s="1"/>
  <c r="EZ9" i="5" s="1"/>
  <c r="FA9" i="5" s="1"/>
  <c r="FB10" i="5" s="1"/>
  <c r="FD10" i="5" s="1"/>
  <c r="FE10" i="5" s="1"/>
  <c r="FF10" i="5" s="1"/>
  <c r="FG11" i="5" s="1"/>
  <c r="FI11" i="5" s="1"/>
  <c r="FJ11" i="5" s="1"/>
  <c r="FK11" i="5" s="1"/>
  <c r="FL12" i="5" s="1"/>
  <c r="FN12" i="5" s="1"/>
  <c r="FO12" i="5" s="1"/>
  <c r="FP12" i="5" s="1"/>
  <c r="FQ13" i="5" s="1"/>
  <c r="EE3" i="5"/>
  <c r="EF3" i="5" s="1"/>
  <c r="EG3" i="5" s="1"/>
  <c r="EH4" i="5" s="1"/>
  <c r="EO3" i="5"/>
  <c r="EP3" i="5" s="1"/>
  <c r="EQ3" i="5" s="1"/>
  <c r="ER4" i="5" s="1"/>
  <c r="EY3" i="5"/>
  <c r="EZ3" i="5" s="1"/>
  <c r="FA3" i="5" s="1"/>
  <c r="FB4" i="5" s="1"/>
  <c r="FI3" i="5"/>
  <c r="FJ3" i="5" s="1"/>
  <c r="FK3" i="5" s="1"/>
  <c r="FL4" i="5" s="1"/>
  <c r="FS3" i="5"/>
  <c r="FT3" i="5" s="1"/>
  <c r="FU3" i="5" s="1"/>
  <c r="FV4" i="5" s="1"/>
  <c r="GC3" i="5"/>
  <c r="GD3" i="5" s="1"/>
  <c r="GE3" i="5" s="1"/>
  <c r="GF4" i="5" s="1"/>
  <c r="E4" i="5"/>
  <c r="CL4" i="5"/>
  <c r="CM4" i="5" s="1"/>
  <c r="CN4" i="5" s="1"/>
  <c r="CO5" i="5" s="1"/>
  <c r="CQ5" i="5" s="1"/>
  <c r="CR5" i="5" s="1"/>
  <c r="CS5" i="5" s="1"/>
  <c r="CT6" i="5" s="1"/>
  <c r="CV6" i="5" s="1"/>
  <c r="CW6" i="5" s="1"/>
  <c r="CX6" i="5" s="1"/>
  <c r="CY7" i="5" s="1"/>
  <c r="DA7" i="5" s="1"/>
  <c r="DB7" i="5" s="1"/>
  <c r="DC7" i="5" s="1"/>
  <c r="DD8" i="5" s="1"/>
  <c r="DF8" i="5" s="1"/>
  <c r="DG8" i="5" s="1"/>
  <c r="DH8" i="5" s="1"/>
  <c r="DI9" i="5" s="1"/>
  <c r="DK9" i="5" s="1"/>
  <c r="DL9" i="5" s="1"/>
  <c r="DM9" i="5" s="1"/>
  <c r="DN10" i="5" s="1"/>
  <c r="DP10" i="5" s="1"/>
  <c r="DQ10" i="5" s="1"/>
  <c r="DR10" i="5" s="1"/>
  <c r="DS11" i="5" s="1"/>
  <c r="DU11" i="5" s="1"/>
  <c r="DV11" i="5" s="1"/>
  <c r="DW11" i="5" s="1"/>
  <c r="DX12" i="5" s="1"/>
  <c r="DZ12" i="5" s="1"/>
  <c r="EA12" i="5" s="1"/>
  <c r="EB12" i="5" s="1"/>
  <c r="EC13" i="5" s="1"/>
  <c r="CQ4" i="5"/>
  <c r="CR4" i="5" s="1"/>
  <c r="CS4" i="5" s="1"/>
  <c r="CT5" i="5" s="1"/>
  <c r="CV5" i="5" s="1"/>
  <c r="CW5" i="5" s="1"/>
  <c r="CX5" i="5" s="1"/>
  <c r="CY6" i="5" s="1"/>
  <c r="DA6" i="5" s="1"/>
  <c r="DB6" i="5" s="1"/>
  <c r="DC6" i="5" s="1"/>
  <c r="DD7" i="5" s="1"/>
  <c r="DF7" i="5" s="1"/>
  <c r="DG7" i="5" s="1"/>
  <c r="DH7" i="5" s="1"/>
  <c r="DI8" i="5" s="1"/>
  <c r="DK8" i="5" s="1"/>
  <c r="DL8" i="5" s="1"/>
  <c r="DM8" i="5" s="1"/>
  <c r="DN9" i="5" s="1"/>
  <c r="DP9" i="5" s="1"/>
  <c r="DQ9" i="5" s="1"/>
  <c r="DR9" i="5" s="1"/>
  <c r="DS10" i="5" s="1"/>
  <c r="DU10" i="5" s="1"/>
  <c r="DV10" i="5" s="1"/>
  <c r="DW10" i="5" s="1"/>
  <c r="DX11" i="5" s="1"/>
  <c r="DZ11" i="5" s="1"/>
  <c r="EA11" i="5" s="1"/>
  <c r="EB11" i="5" s="1"/>
  <c r="EC12" i="5" s="1"/>
  <c r="EE12" i="5" s="1"/>
  <c r="EF12" i="5" s="1"/>
  <c r="EG12" i="5" s="1"/>
  <c r="EH13" i="5" s="1"/>
  <c r="EJ13" i="5" s="1"/>
  <c r="EK13" i="5" s="1"/>
  <c r="EL13" i="5" s="1"/>
  <c r="EM14" i="5" s="1"/>
  <c r="EO14" i="5" s="1"/>
  <c r="EP14" i="5" s="1"/>
  <c r="EQ14" i="5" s="1"/>
  <c r="ER15" i="5" s="1"/>
  <c r="ET15" i="5" s="1"/>
  <c r="EU15" i="5" s="1"/>
  <c r="EV15" i="5" s="1"/>
  <c r="EW16" i="5" s="1"/>
  <c r="EY16" i="5" s="1"/>
  <c r="EZ16" i="5" s="1"/>
  <c r="FA16" i="5" s="1"/>
  <c r="FB17" i="5" s="1"/>
  <c r="FD17" i="5" s="1"/>
  <c r="FE17" i="5" s="1"/>
  <c r="FF17" i="5" s="1"/>
  <c r="FG18" i="5" s="1"/>
  <c r="FI18" i="5" s="1"/>
  <c r="FJ18" i="5" s="1"/>
  <c r="FK18" i="5" s="1"/>
  <c r="FL19" i="5" s="1"/>
  <c r="FN19" i="5" s="1"/>
  <c r="FO19" i="5" s="1"/>
  <c r="FP19" i="5" s="1"/>
  <c r="FQ20" i="5" s="1"/>
  <c r="FS20" i="5" s="1"/>
  <c r="FT20" i="5" s="1"/>
  <c r="FU20" i="5" s="1"/>
  <c r="FV21" i="5" s="1"/>
  <c r="FX21" i="5" s="1"/>
  <c r="FY21" i="5" s="1"/>
  <c r="FZ21" i="5" s="1"/>
  <c r="GA22" i="5" s="1"/>
  <c r="GC22" i="5" s="1"/>
  <c r="GD22" i="5" s="1"/>
  <c r="GE22" i="5" s="1"/>
  <c r="GF23" i="5" s="1"/>
  <c r="CV4" i="5"/>
  <c r="CW4" i="5" s="1"/>
  <c r="CX4" i="5" s="1"/>
  <c r="CY5" i="5" s="1"/>
  <c r="DK4" i="5"/>
  <c r="DL4" i="5" s="1"/>
  <c r="DM4" i="5" s="1"/>
  <c r="DN5" i="5" s="1"/>
  <c r="EJ4" i="5"/>
  <c r="EK4" i="5" s="1"/>
  <c r="EL4" i="5" s="1"/>
  <c r="EM5" i="5" s="1"/>
  <c r="EO5" i="5" s="1"/>
  <c r="EP5" i="5" s="1"/>
  <c r="EQ5" i="5" s="1"/>
  <c r="ER6" i="5" s="1"/>
  <c r="ET6" i="5" s="1"/>
  <c r="EU6" i="5" s="1"/>
  <c r="EV6" i="5" s="1"/>
  <c r="EW7" i="5" s="1"/>
  <c r="EY7" i="5" s="1"/>
  <c r="EZ7" i="5" s="1"/>
  <c r="FA7" i="5" s="1"/>
  <c r="FB8" i="5" s="1"/>
  <c r="FD8" i="5" s="1"/>
  <c r="FE8" i="5" s="1"/>
  <c r="FF8" i="5" s="1"/>
  <c r="FG9" i="5" s="1"/>
  <c r="FI9" i="5" s="1"/>
  <c r="FJ9" i="5" s="1"/>
  <c r="FK9" i="5" s="1"/>
  <c r="FL10" i="5" s="1"/>
  <c r="FN10" i="5" s="1"/>
  <c r="FO10" i="5" s="1"/>
  <c r="FP10" i="5" s="1"/>
  <c r="FQ11" i="5" s="1"/>
  <c r="FS11" i="5" s="1"/>
  <c r="FT11" i="5" s="1"/>
  <c r="FU11" i="5" s="1"/>
  <c r="FV12" i="5" s="1"/>
  <c r="FX12" i="5" s="1"/>
  <c r="FY12" i="5" s="1"/>
  <c r="FZ12" i="5" s="1"/>
  <c r="GA13" i="5" s="1"/>
  <c r="GC13" i="5" s="1"/>
  <c r="GD13" i="5" s="1"/>
  <c r="GE13" i="5" s="1"/>
  <c r="GF14" i="5" s="1"/>
  <c r="ET4" i="5"/>
  <c r="EU4" i="5" s="1"/>
  <c r="EV4" i="5" s="1"/>
  <c r="EW5" i="5" s="1"/>
  <c r="EY5" i="5" s="1"/>
  <c r="EZ5" i="5" s="1"/>
  <c r="FA5" i="5" s="1"/>
  <c r="FB6" i="5" s="1"/>
  <c r="FD6" i="5" s="1"/>
  <c r="FE6" i="5" s="1"/>
  <c r="FF6" i="5" s="1"/>
  <c r="FG7" i="5" s="1"/>
  <c r="FI7" i="5" s="1"/>
  <c r="FJ7" i="5" s="1"/>
  <c r="FK7" i="5" s="1"/>
  <c r="FL8" i="5" s="1"/>
  <c r="FN8" i="5" s="1"/>
  <c r="FO8" i="5" s="1"/>
  <c r="FP8" i="5" s="1"/>
  <c r="FQ9" i="5" s="1"/>
  <c r="FS9" i="5" s="1"/>
  <c r="FT9" i="5" s="1"/>
  <c r="FU9" i="5" s="1"/>
  <c r="FV10" i="5" s="1"/>
  <c r="FX10" i="5" s="1"/>
  <c r="FY10" i="5" s="1"/>
  <c r="FZ10" i="5" s="1"/>
  <c r="GA11" i="5" s="1"/>
  <c r="GC11" i="5" s="1"/>
  <c r="GD11" i="5" s="1"/>
  <c r="GE11" i="5" s="1"/>
  <c r="GF12" i="5" s="1"/>
  <c r="FD4" i="5"/>
  <c r="FE4" i="5" s="1"/>
  <c r="FF4" i="5" s="1"/>
  <c r="FG5" i="5" s="1"/>
  <c r="FI5" i="5" s="1"/>
  <c r="FJ5" i="5" s="1"/>
  <c r="FK5" i="5" s="1"/>
  <c r="FL6" i="5" s="1"/>
  <c r="FN6" i="5" s="1"/>
  <c r="FO6" i="5" s="1"/>
  <c r="FP6" i="5" s="1"/>
  <c r="FQ7" i="5" s="1"/>
  <c r="FS7" i="5" s="1"/>
  <c r="FT7" i="5" s="1"/>
  <c r="FU7" i="5" s="1"/>
  <c r="FV8" i="5" s="1"/>
  <c r="FX8" i="5" s="1"/>
  <c r="FY8" i="5" s="1"/>
  <c r="FZ8" i="5" s="1"/>
  <c r="GA9" i="5" s="1"/>
  <c r="GC9" i="5" s="1"/>
  <c r="GD9" i="5" s="1"/>
  <c r="GE9" i="5" s="1"/>
  <c r="GF10" i="5" s="1"/>
  <c r="FN4" i="5"/>
  <c r="FO4" i="5" s="1"/>
  <c r="FP4" i="5" s="1"/>
  <c r="FQ5" i="5" s="1"/>
  <c r="FS5" i="5" s="1"/>
  <c r="FT5" i="5" s="1"/>
  <c r="FU5" i="5" s="1"/>
  <c r="FV6" i="5" s="1"/>
  <c r="FX6" i="5" s="1"/>
  <c r="FY6" i="5" s="1"/>
  <c r="FZ6" i="5" s="1"/>
  <c r="GA7" i="5" s="1"/>
  <c r="GC7" i="5" s="1"/>
  <c r="GD7" i="5" s="1"/>
  <c r="GE7" i="5" s="1"/>
  <c r="GF8" i="5" s="1"/>
  <c r="FX4" i="5"/>
  <c r="FY4" i="5" s="1"/>
  <c r="FZ4" i="5" s="1"/>
  <c r="GA5" i="5" s="1"/>
  <c r="E5" i="5"/>
  <c r="DA5" i="5"/>
  <c r="DB5" i="5" s="1"/>
  <c r="DC5" i="5" s="1"/>
  <c r="DD6" i="5" s="1"/>
  <c r="DP5" i="5"/>
  <c r="DQ5" i="5" s="1"/>
  <c r="DR5" i="5" s="1"/>
  <c r="DS6" i="5" s="1"/>
  <c r="DU6" i="5" s="1"/>
  <c r="DV6" i="5" s="1"/>
  <c r="DW6" i="5" s="1"/>
  <c r="DX7" i="5" s="1"/>
  <c r="DZ7" i="5" s="1"/>
  <c r="EA7" i="5" s="1"/>
  <c r="EB7" i="5" s="1"/>
  <c r="EC8" i="5" s="1"/>
  <c r="EE8" i="5" s="1"/>
  <c r="EF8" i="5" s="1"/>
  <c r="EG8" i="5" s="1"/>
  <c r="EH9" i="5" s="1"/>
  <c r="EJ9" i="5" s="1"/>
  <c r="EK9" i="5" s="1"/>
  <c r="EL9" i="5" s="1"/>
  <c r="EM10" i="5" s="1"/>
  <c r="EO10" i="5" s="1"/>
  <c r="EP10" i="5" s="1"/>
  <c r="EQ10" i="5" s="1"/>
  <c r="ER11" i="5" s="1"/>
  <c r="ET11" i="5" s="1"/>
  <c r="EU11" i="5" s="1"/>
  <c r="EV11" i="5" s="1"/>
  <c r="EW12" i="5" s="1"/>
  <c r="EY12" i="5" s="1"/>
  <c r="EZ12" i="5" s="1"/>
  <c r="FA12" i="5" s="1"/>
  <c r="FB13" i="5" s="1"/>
  <c r="FD13" i="5" s="1"/>
  <c r="FE13" i="5" s="1"/>
  <c r="FF13" i="5" s="1"/>
  <c r="FG14" i="5" s="1"/>
  <c r="FI14" i="5" s="1"/>
  <c r="FJ14" i="5" s="1"/>
  <c r="FK14" i="5" s="1"/>
  <c r="FL15" i="5" s="1"/>
  <c r="FN15" i="5" s="1"/>
  <c r="FO15" i="5" s="1"/>
  <c r="FP15" i="5" s="1"/>
  <c r="FQ16" i="5" s="1"/>
  <c r="FS16" i="5" s="1"/>
  <c r="FT16" i="5" s="1"/>
  <c r="FU16" i="5" s="1"/>
  <c r="FV17" i="5" s="1"/>
  <c r="FX17" i="5" s="1"/>
  <c r="FY17" i="5" s="1"/>
  <c r="FZ17" i="5" s="1"/>
  <c r="GA18" i="5" s="1"/>
  <c r="GC18" i="5" s="1"/>
  <c r="GD18" i="5" s="1"/>
  <c r="GE18" i="5" s="1"/>
  <c r="GF19" i="5" s="1"/>
  <c r="GC5" i="5"/>
  <c r="GD5" i="5" s="1"/>
  <c r="GE5" i="5" s="1"/>
  <c r="GF6" i="5" s="1"/>
  <c r="E6" i="5"/>
  <c r="DF6" i="5"/>
  <c r="DG6" i="5" s="1"/>
  <c r="DH6" i="5" s="1"/>
  <c r="DI7" i="5" s="1"/>
  <c r="DK7" i="5" s="1"/>
  <c r="DL7" i="5" s="1"/>
  <c r="DM7" i="5" s="1"/>
  <c r="DN8" i="5" s="1"/>
  <c r="DP8" i="5" s="1"/>
  <c r="DQ8" i="5" s="1"/>
  <c r="DR8" i="5" s="1"/>
  <c r="DS9" i="5" s="1"/>
  <c r="DU9" i="5" s="1"/>
  <c r="DV9" i="5" s="1"/>
  <c r="DW9" i="5" s="1"/>
  <c r="DX10" i="5" s="1"/>
  <c r="DZ10" i="5" s="1"/>
  <c r="EA10" i="5" s="1"/>
  <c r="EB10" i="5" s="1"/>
  <c r="EC11" i="5" s="1"/>
  <c r="EE11" i="5" s="1"/>
  <c r="EF11" i="5" s="1"/>
  <c r="EG11" i="5" s="1"/>
  <c r="EH12" i="5" s="1"/>
  <c r="EJ12" i="5" s="1"/>
  <c r="EK12" i="5" s="1"/>
  <c r="EL12" i="5" s="1"/>
  <c r="EM13" i="5" s="1"/>
  <c r="E7" i="5"/>
  <c r="E8" i="5"/>
  <c r="E9" i="5"/>
  <c r="E10" i="5"/>
  <c r="F10" i="5" s="1"/>
  <c r="G10" i="5" s="1"/>
  <c r="H11" i="5" s="1"/>
  <c r="J11" i="5" s="1"/>
  <c r="K11" i="5" s="1"/>
  <c r="L11" i="5" s="1"/>
  <c r="M12" i="5" s="1"/>
  <c r="O12" i="5" s="1"/>
  <c r="P12" i="5" s="1"/>
  <c r="Q12" i="5" s="1"/>
  <c r="R13" i="5" s="1"/>
  <c r="T13" i="5" s="1"/>
  <c r="U13" i="5" s="1"/>
  <c r="V13" i="5" s="1"/>
  <c r="W14" i="5" s="1"/>
  <c r="Y14" i="5" s="1"/>
  <c r="Z14" i="5" s="1"/>
  <c r="AA14" i="5" s="1"/>
  <c r="AB15" i="5" s="1"/>
  <c r="AD15" i="5" s="1"/>
  <c r="AE15" i="5" s="1"/>
  <c r="AF15" i="5" s="1"/>
  <c r="AG16" i="5" s="1"/>
  <c r="AI16" i="5" s="1"/>
  <c r="AJ16" i="5" s="1"/>
  <c r="AK16" i="5" s="1"/>
  <c r="AL17" i="5" s="1"/>
  <c r="AN17" i="5" s="1"/>
  <c r="AO17" i="5" s="1"/>
  <c r="AP17" i="5" s="1"/>
  <c r="AQ18" i="5" s="1"/>
  <c r="AS18" i="5" s="1"/>
  <c r="AT18" i="5" s="1"/>
  <c r="AU18" i="5" s="1"/>
  <c r="AV19" i="5" s="1"/>
  <c r="AX19" i="5" s="1"/>
  <c r="AY19" i="5" s="1"/>
  <c r="AZ19" i="5" s="1"/>
  <c r="BA20" i="5" s="1"/>
  <c r="BC20" i="5" s="1"/>
  <c r="BD20" i="5" s="1"/>
  <c r="BE20" i="5" s="1"/>
  <c r="BF21" i="5" s="1"/>
  <c r="BH21" i="5" s="1"/>
  <c r="BI21" i="5" s="1"/>
  <c r="BJ21" i="5" s="1"/>
  <c r="BK22" i="5" s="1"/>
  <c r="BM22" i="5" s="1"/>
  <c r="BN22" i="5" s="1"/>
  <c r="BO22" i="5" s="1"/>
  <c r="BP23" i="5" s="1"/>
  <c r="BR23" i="5" s="1"/>
  <c r="BS23" i="5" s="1"/>
  <c r="BT23" i="5" s="1"/>
  <c r="BU24" i="5" s="1"/>
  <c r="BW24" i="5" s="1"/>
  <c r="BX24" i="5" s="1"/>
  <c r="BY24" i="5" s="1"/>
  <c r="BZ25" i="5" s="1"/>
  <c r="CB25" i="5" s="1"/>
  <c r="CC25" i="5" s="1"/>
  <c r="CD25" i="5" s="1"/>
  <c r="CE26" i="5" s="1"/>
  <c r="CG26" i="5" s="1"/>
  <c r="CH26" i="5" s="1"/>
  <c r="CI26" i="5" s="1"/>
  <c r="CJ27" i="5" s="1"/>
  <c r="CL27" i="5" s="1"/>
  <c r="CM27" i="5" s="1"/>
  <c r="CN27" i="5" s="1"/>
  <c r="CO28" i="5" s="1"/>
  <c r="CQ28" i="5" s="1"/>
  <c r="CR28" i="5" s="1"/>
  <c r="CS28" i="5" s="1"/>
  <c r="CT29" i="5" s="1"/>
  <c r="CV29" i="5" s="1"/>
  <c r="CW29" i="5" s="1"/>
  <c r="CX29" i="5" s="1"/>
  <c r="CY30" i="5" s="1"/>
  <c r="DA30" i="5" s="1"/>
  <c r="DB30" i="5" s="1"/>
  <c r="DC30" i="5" s="1"/>
  <c r="DD31" i="5" s="1"/>
  <c r="DF31" i="5" s="1"/>
  <c r="DG31" i="5" s="1"/>
  <c r="DH31" i="5" s="1"/>
  <c r="DI32" i="5" s="1"/>
  <c r="DK32" i="5" s="1"/>
  <c r="DL32" i="5" s="1"/>
  <c r="DM32" i="5" s="1"/>
  <c r="DN33" i="5" s="1"/>
  <c r="DP33" i="5" s="1"/>
  <c r="DQ33" i="5" s="1"/>
  <c r="DR33" i="5" s="1"/>
  <c r="DS34" i="5" s="1"/>
  <c r="DU34" i="5" s="1"/>
  <c r="DV34" i="5" s="1"/>
  <c r="DW34" i="5" s="1"/>
  <c r="DX35" i="5" s="1"/>
  <c r="DZ35" i="5" s="1"/>
  <c r="EA35" i="5" s="1"/>
  <c r="EB35" i="5" s="1"/>
  <c r="EC36" i="5" s="1"/>
  <c r="EE36" i="5" s="1"/>
  <c r="EF36" i="5" s="1"/>
  <c r="EG36" i="5" s="1"/>
  <c r="EH37" i="5" s="1"/>
  <c r="EJ37" i="5" s="1"/>
  <c r="EK37" i="5" s="1"/>
  <c r="EL37" i="5" s="1"/>
  <c r="EM38" i="5" s="1"/>
  <c r="EO38" i="5" s="1"/>
  <c r="EP38" i="5" s="1"/>
  <c r="EQ38" i="5" s="1"/>
  <c r="ER39" i="5" s="1"/>
  <c r="ET39" i="5" s="1"/>
  <c r="EU39" i="5" s="1"/>
  <c r="EV39" i="5" s="1"/>
  <c r="EW40" i="5" s="1"/>
  <c r="EY40" i="5" s="1"/>
  <c r="EZ40" i="5" s="1"/>
  <c r="FA40" i="5" s="1"/>
  <c r="FB41" i="5" s="1"/>
  <c r="FD41" i="5" s="1"/>
  <c r="FE41" i="5" s="1"/>
  <c r="FF41" i="5" s="1"/>
  <c r="FG42" i="5" s="1"/>
  <c r="FI42" i="5" s="1"/>
  <c r="FJ42" i="5" s="1"/>
  <c r="FK42" i="5" s="1"/>
  <c r="FL43" i="5" s="1"/>
  <c r="FN43" i="5" s="1"/>
  <c r="FO43" i="5" s="1"/>
  <c r="FP43" i="5" s="1"/>
  <c r="FQ44" i="5" s="1"/>
  <c r="FS44" i="5" s="1"/>
  <c r="FT44" i="5" s="1"/>
  <c r="FU44" i="5" s="1"/>
  <c r="FV45" i="5" s="1"/>
  <c r="FX45" i="5" s="1"/>
  <c r="FY45" i="5" s="1"/>
  <c r="FZ45" i="5" s="1"/>
  <c r="GA46" i="5" s="1"/>
  <c r="GC46" i="5" s="1"/>
  <c r="GD46" i="5" s="1"/>
  <c r="GE46" i="5" s="1"/>
  <c r="GF47" i="5" s="1"/>
  <c r="E11" i="5"/>
  <c r="F11" i="5" s="1"/>
  <c r="G11" i="5" s="1"/>
  <c r="H12" i="5" s="1"/>
  <c r="E12" i="5"/>
  <c r="F12" i="5" s="1"/>
  <c r="G12" i="5" s="1"/>
  <c r="H13" i="5" s="1"/>
  <c r="J12" i="5"/>
  <c r="K12" i="5" s="1"/>
  <c r="L12" i="5" s="1"/>
  <c r="M13" i="5" s="1"/>
  <c r="O13" i="5" s="1"/>
  <c r="P13" i="5" s="1"/>
  <c r="Q13" i="5" s="1"/>
  <c r="R14" i="5" s="1"/>
  <c r="T14" i="5" s="1"/>
  <c r="U14" i="5" s="1"/>
  <c r="V14" i="5" s="1"/>
  <c r="W15" i="5" s="1"/>
  <c r="Y15" i="5" s="1"/>
  <c r="Z15" i="5" s="1"/>
  <c r="AA15" i="5" s="1"/>
  <c r="AB16" i="5" s="1"/>
  <c r="AD16" i="5" s="1"/>
  <c r="AE16" i="5" s="1"/>
  <c r="E13" i="5"/>
  <c r="F13" i="5" s="1"/>
  <c r="G13" i="5" s="1"/>
  <c r="H14" i="5" s="1"/>
  <c r="J13" i="5"/>
  <c r="K13" i="5" s="1"/>
  <c r="L13" i="5" s="1"/>
  <c r="M14" i="5" s="1"/>
  <c r="O14" i="5" s="1"/>
  <c r="P14" i="5" s="1"/>
  <c r="Q14" i="5" s="1"/>
  <c r="R15" i="5" s="1"/>
  <c r="T15" i="5" s="1"/>
  <c r="U15" i="5" s="1"/>
  <c r="V15" i="5" s="1"/>
  <c r="W16" i="5" s="1"/>
  <c r="Y16" i="5" s="1"/>
  <c r="Z16" i="5" s="1"/>
  <c r="AA16" i="5" s="1"/>
  <c r="AB17" i="5" s="1"/>
  <c r="AD17" i="5" s="1"/>
  <c r="AE17" i="5" s="1"/>
  <c r="AF17" i="5" s="1"/>
  <c r="AG18" i="5" s="1"/>
  <c r="AI18" i="5" s="1"/>
  <c r="AJ18" i="5" s="1"/>
  <c r="AK18" i="5" s="1"/>
  <c r="AL19" i="5" s="1"/>
  <c r="DU13" i="5"/>
  <c r="DV13" i="5" s="1"/>
  <c r="DW13" i="5" s="1"/>
  <c r="DX14" i="5" s="1"/>
  <c r="EE13" i="5"/>
  <c r="EF13" i="5" s="1"/>
  <c r="EG13" i="5" s="1"/>
  <c r="EH14" i="5" s="1"/>
  <c r="EO13" i="5"/>
  <c r="EP13" i="5" s="1"/>
  <c r="EQ13" i="5" s="1"/>
  <c r="ER14" i="5" s="1"/>
  <c r="EY13" i="5"/>
  <c r="EZ13" i="5" s="1"/>
  <c r="FA13" i="5" s="1"/>
  <c r="FB14" i="5" s="1"/>
  <c r="FS13" i="5"/>
  <c r="FT13" i="5" s="1"/>
  <c r="FU13" i="5" s="1"/>
  <c r="FV14" i="5" s="1"/>
  <c r="E14" i="5"/>
  <c r="J14" i="5"/>
  <c r="K14" i="5"/>
  <c r="L14" i="5" s="1"/>
  <c r="M15" i="5" s="1"/>
  <c r="O15" i="5" s="1"/>
  <c r="P15" i="5" s="1"/>
  <c r="Q15" i="5" s="1"/>
  <c r="R16" i="5" s="1"/>
  <c r="T16" i="5" s="1"/>
  <c r="U16" i="5" s="1"/>
  <c r="DZ14" i="5"/>
  <c r="EA14" i="5" s="1"/>
  <c r="EB14" i="5" s="1"/>
  <c r="EC15" i="5" s="1"/>
  <c r="EJ14" i="5"/>
  <c r="EK14" i="5" s="1"/>
  <c r="EL14" i="5" s="1"/>
  <c r="EM15" i="5" s="1"/>
  <c r="EO15" i="5" s="1"/>
  <c r="EP15" i="5" s="1"/>
  <c r="EQ15" i="5" s="1"/>
  <c r="ER16" i="5" s="1"/>
  <c r="ET16" i="5" s="1"/>
  <c r="EU16" i="5" s="1"/>
  <c r="EV16" i="5" s="1"/>
  <c r="EW17" i="5" s="1"/>
  <c r="EY17" i="5" s="1"/>
  <c r="EZ17" i="5" s="1"/>
  <c r="FA17" i="5" s="1"/>
  <c r="FB18" i="5" s="1"/>
  <c r="FD18" i="5" s="1"/>
  <c r="FE18" i="5" s="1"/>
  <c r="FF18" i="5" s="1"/>
  <c r="FG19" i="5" s="1"/>
  <c r="FI19" i="5" s="1"/>
  <c r="FJ19" i="5" s="1"/>
  <c r="FK19" i="5" s="1"/>
  <c r="FL20" i="5" s="1"/>
  <c r="FN20" i="5" s="1"/>
  <c r="FO20" i="5" s="1"/>
  <c r="FP20" i="5" s="1"/>
  <c r="FQ21" i="5" s="1"/>
  <c r="FS21" i="5" s="1"/>
  <c r="FT21" i="5" s="1"/>
  <c r="FU21" i="5" s="1"/>
  <c r="FV22" i="5" s="1"/>
  <c r="FX22" i="5" s="1"/>
  <c r="FY22" i="5" s="1"/>
  <c r="FZ22" i="5" s="1"/>
  <c r="GA23" i="5" s="1"/>
  <c r="GC23" i="5" s="1"/>
  <c r="GD23" i="5" s="1"/>
  <c r="GE23" i="5" s="1"/>
  <c r="GF24" i="5" s="1"/>
  <c r="ET14" i="5"/>
  <c r="EU14" i="5" s="1"/>
  <c r="EV14" i="5" s="1"/>
  <c r="EW15" i="5" s="1"/>
  <c r="FD14" i="5"/>
  <c r="FE14" i="5" s="1"/>
  <c r="FF14" i="5" s="1"/>
  <c r="FG15" i="5" s="1"/>
  <c r="FI15" i="5" s="1"/>
  <c r="FJ15" i="5" s="1"/>
  <c r="FK15" i="5" s="1"/>
  <c r="FL16" i="5" s="1"/>
  <c r="FN16" i="5" s="1"/>
  <c r="FO16" i="5" s="1"/>
  <c r="FP16" i="5" s="1"/>
  <c r="FQ17" i="5" s="1"/>
  <c r="FS17" i="5" s="1"/>
  <c r="FT17" i="5" s="1"/>
  <c r="FU17" i="5" s="1"/>
  <c r="FV18" i="5" s="1"/>
  <c r="FX18" i="5" s="1"/>
  <c r="FY18" i="5" s="1"/>
  <c r="FZ18" i="5" s="1"/>
  <c r="GA19" i="5" s="1"/>
  <c r="GC19" i="5" s="1"/>
  <c r="GD19" i="5" s="1"/>
  <c r="GE19" i="5" s="1"/>
  <c r="GF20" i="5" s="1"/>
  <c r="FX14" i="5"/>
  <c r="FY14" i="5" s="1"/>
  <c r="FZ14" i="5" s="1"/>
  <c r="GA15" i="5" s="1"/>
  <c r="GC15" i="5" s="1"/>
  <c r="GD15" i="5" s="1"/>
  <c r="E15" i="5"/>
  <c r="F15" i="5" s="1"/>
  <c r="G15" i="5" s="1"/>
  <c r="H16" i="5" s="1"/>
  <c r="J16" i="5" s="1"/>
  <c r="K16" i="5" s="1"/>
  <c r="EE15" i="5"/>
  <c r="EF15" i="5" s="1"/>
  <c r="EY15" i="5"/>
  <c r="EZ15" i="5" s="1"/>
  <c r="E16" i="5"/>
  <c r="F16" i="5" s="1"/>
  <c r="G16" i="5" s="1"/>
  <c r="H17" i="5" s="1"/>
  <c r="DU16" i="5"/>
  <c r="DV16" i="5" s="1"/>
  <c r="DW16" i="5" s="1"/>
  <c r="DX17" i="5" s="1"/>
  <c r="DZ17" i="5" s="1"/>
  <c r="EO16" i="5"/>
  <c r="EP16" i="5" s="1"/>
  <c r="EQ16" i="5" s="1"/>
  <c r="ER17" i="5" s="1"/>
  <c r="ET17" i="5" s="1"/>
  <c r="EU17" i="5" s="1"/>
  <c r="EV17" i="5" s="1"/>
  <c r="EW18" i="5" s="1"/>
  <c r="EY18" i="5" s="1"/>
  <c r="EZ18" i="5" s="1"/>
  <c r="FA18" i="5" s="1"/>
  <c r="FB19" i="5" s="1"/>
  <c r="FD19" i="5" s="1"/>
  <c r="FE19" i="5" s="1"/>
  <c r="FF19" i="5" s="1"/>
  <c r="FG20" i="5" s="1"/>
  <c r="FI20" i="5" s="1"/>
  <c r="FJ20" i="5" s="1"/>
  <c r="FK20" i="5" s="1"/>
  <c r="FL21" i="5" s="1"/>
  <c r="FN21" i="5" s="1"/>
  <c r="FO21" i="5" s="1"/>
  <c r="FP21" i="5" s="1"/>
  <c r="FQ22" i="5" s="1"/>
  <c r="FS22" i="5" s="1"/>
  <c r="FT22" i="5" s="1"/>
  <c r="FU22" i="5" s="1"/>
  <c r="FV23" i="5" s="1"/>
  <c r="FX23" i="5" s="1"/>
  <c r="FY23" i="5" s="1"/>
  <c r="FZ23" i="5" s="1"/>
  <c r="GA24" i="5" s="1"/>
  <c r="GC24" i="5" s="1"/>
  <c r="GD24" i="5" s="1"/>
  <c r="GE24" i="5" s="1"/>
  <c r="GF25" i="5" s="1"/>
  <c r="FI16" i="5"/>
  <c r="FJ16" i="5" s="1"/>
  <c r="FK16" i="5" s="1"/>
  <c r="FL17" i="5" s="1"/>
  <c r="FN17" i="5" s="1"/>
  <c r="FO17" i="5" s="1"/>
  <c r="FP17" i="5" s="1"/>
  <c r="FQ18" i="5" s="1"/>
  <c r="FS18" i="5" s="1"/>
  <c r="FT18" i="5" s="1"/>
  <c r="FU18" i="5" s="1"/>
  <c r="FV19" i="5" s="1"/>
  <c r="FX19" i="5" s="1"/>
  <c r="FY19" i="5" s="1"/>
  <c r="FZ19" i="5" s="1"/>
  <c r="GA20" i="5" s="1"/>
  <c r="GC20" i="5" s="1"/>
  <c r="GD20" i="5" s="1"/>
  <c r="GE20" i="5" s="1"/>
  <c r="GF21" i="5" s="1"/>
  <c r="E17" i="5"/>
  <c r="J17" i="5"/>
  <c r="K17" i="5" s="1"/>
  <c r="L17" i="5" s="1"/>
  <c r="M18" i="5" s="1"/>
  <c r="EA17" i="5"/>
  <c r="EB17" i="5" s="1"/>
  <c r="EC18" i="5" s="1"/>
  <c r="EE18" i="5" s="1"/>
  <c r="EF18" i="5" s="1"/>
  <c r="EG18" i="5" s="1"/>
  <c r="EH19" i="5" s="1"/>
  <c r="EJ19" i="5" s="1"/>
  <c r="EK19" i="5" s="1"/>
  <c r="EL19" i="5" s="1"/>
  <c r="EM20" i="5" s="1"/>
  <c r="EO20" i="5" s="1"/>
  <c r="EP20" i="5" s="1"/>
  <c r="EQ20" i="5" s="1"/>
  <c r="ER21" i="5" s="1"/>
  <c r="ET21" i="5" s="1"/>
  <c r="EU21" i="5" s="1"/>
  <c r="EV21" i="5" s="1"/>
  <c r="EW22" i="5" s="1"/>
  <c r="EY22" i="5" s="1"/>
  <c r="EZ22" i="5" s="1"/>
  <c r="FA22" i="5" s="1"/>
  <c r="FB23" i="5" s="1"/>
  <c r="FD23" i="5" s="1"/>
  <c r="FE23" i="5" s="1"/>
  <c r="FF23" i="5" s="1"/>
  <c r="FG24" i="5" s="1"/>
  <c r="FI24" i="5" s="1"/>
  <c r="FJ24" i="5" s="1"/>
  <c r="FK24" i="5" s="1"/>
  <c r="FL25" i="5" s="1"/>
  <c r="FN25" i="5" s="1"/>
  <c r="FO25" i="5" s="1"/>
  <c r="FP25" i="5" s="1"/>
  <c r="FQ26" i="5" s="1"/>
  <c r="FS26" i="5" s="1"/>
  <c r="FT26" i="5" s="1"/>
  <c r="FU26" i="5" s="1"/>
  <c r="FV27" i="5" s="1"/>
  <c r="FX27" i="5" s="1"/>
  <c r="FY27" i="5" s="1"/>
  <c r="FZ27" i="5" s="1"/>
  <c r="GA28" i="5" s="1"/>
  <c r="GC28" i="5" s="1"/>
  <c r="GD28" i="5" s="1"/>
  <c r="GE28" i="5" s="1"/>
  <c r="GF29" i="5" s="1"/>
  <c r="E18" i="5"/>
  <c r="F18" i="5" s="1"/>
  <c r="G18" i="5" s="1"/>
  <c r="H19" i="5" s="1"/>
  <c r="O18" i="5"/>
  <c r="P18" i="5" s="1"/>
  <c r="Q18" i="5" s="1"/>
  <c r="R19" i="5" s="1"/>
  <c r="T19" i="5" s="1"/>
  <c r="U19" i="5" s="1"/>
  <c r="V19" i="5" s="1"/>
  <c r="W20" i="5" s="1"/>
  <c r="Y20" i="5" s="1"/>
  <c r="Z20" i="5" s="1"/>
  <c r="AA20" i="5" s="1"/>
  <c r="AB21" i="5" s="1"/>
  <c r="AD21" i="5" s="1"/>
  <c r="AE21" i="5" s="1"/>
  <c r="AF21" i="5" s="1"/>
  <c r="AG22" i="5" s="1"/>
  <c r="AI22" i="5" s="1"/>
  <c r="AJ22" i="5" s="1"/>
  <c r="AK22" i="5" s="1"/>
  <c r="AL23" i="5" s="1"/>
  <c r="E19" i="5"/>
  <c r="J19" i="5"/>
  <c r="K19" i="5" s="1"/>
  <c r="L19" i="5" s="1"/>
  <c r="M20" i="5" s="1"/>
  <c r="O20" i="5" s="1"/>
  <c r="P20" i="5" s="1"/>
  <c r="Q20" i="5" s="1"/>
  <c r="R21" i="5" s="1"/>
  <c r="T21" i="5" s="1"/>
  <c r="U21" i="5" s="1"/>
  <c r="V21" i="5" s="1"/>
  <c r="W22" i="5" s="1"/>
  <c r="Y22" i="5" s="1"/>
  <c r="Z22" i="5" s="1"/>
  <c r="AA22" i="5" s="1"/>
  <c r="AB23" i="5" s="1"/>
  <c r="AD23" i="5" s="1"/>
  <c r="AE23" i="5" s="1"/>
  <c r="AF23" i="5" s="1"/>
  <c r="AG24" i="5" s="1"/>
  <c r="AI24" i="5" s="1"/>
  <c r="AJ24" i="5" s="1"/>
  <c r="AK24" i="5" s="1"/>
  <c r="AL25" i="5" s="1"/>
  <c r="E20" i="5"/>
  <c r="E21" i="5"/>
  <c r="E22" i="5"/>
  <c r="F22" i="5" s="1"/>
  <c r="G22" i="5" s="1"/>
  <c r="H23" i="5" s="1"/>
  <c r="J23" i="5" s="1"/>
  <c r="K23" i="5" s="1"/>
  <c r="L23" i="5" s="1"/>
  <c r="M24" i="5" s="1"/>
  <c r="O24" i="5" s="1"/>
  <c r="P24" i="5" s="1"/>
  <c r="Q24" i="5" s="1"/>
  <c r="R25" i="5" s="1"/>
  <c r="T25" i="5" s="1"/>
  <c r="U25" i="5" s="1"/>
  <c r="V25" i="5" s="1"/>
  <c r="W26" i="5" s="1"/>
  <c r="Y26" i="5" s="1"/>
  <c r="Z26" i="5" s="1"/>
  <c r="AA26" i="5" s="1"/>
  <c r="AB27" i="5" s="1"/>
  <c r="AD27" i="5" s="1"/>
  <c r="AE27" i="5" s="1"/>
  <c r="AF27" i="5" s="1"/>
  <c r="AG28" i="5" s="1"/>
  <c r="AI28" i="5" s="1"/>
  <c r="AJ28" i="5" s="1"/>
  <c r="AK28" i="5" s="1"/>
  <c r="AL29" i="5" s="1"/>
  <c r="E23" i="5"/>
  <c r="F23" i="5" s="1"/>
  <c r="G23" i="5" s="1"/>
  <c r="H24" i="5" s="1"/>
  <c r="J24" i="5" s="1"/>
  <c r="K24" i="5" s="1"/>
  <c r="L24" i="5" s="1"/>
  <c r="M25" i="5" s="1"/>
  <c r="O25" i="5" s="1"/>
  <c r="P25" i="5" s="1"/>
  <c r="Q25" i="5" s="1"/>
  <c r="R26" i="5" s="1"/>
  <c r="T26" i="5" s="1"/>
  <c r="U26" i="5" s="1"/>
  <c r="V26" i="5" s="1"/>
  <c r="W27" i="5" s="1"/>
  <c r="Y27" i="5" s="1"/>
  <c r="Z27" i="5" s="1"/>
  <c r="AA27" i="5" s="1"/>
  <c r="AB28" i="5" s="1"/>
  <c r="AD28" i="5" s="1"/>
  <c r="AE28" i="5" s="1"/>
  <c r="AF28" i="5" s="1"/>
  <c r="AG29" i="5" s="1"/>
  <c r="AI29" i="5" s="1"/>
  <c r="AJ29" i="5" s="1"/>
  <c r="AK29" i="5" s="1"/>
  <c r="AL30" i="5" s="1"/>
  <c r="AN30" i="5" s="1"/>
  <c r="AO30" i="5" s="1"/>
  <c r="AP30" i="5" s="1"/>
  <c r="AQ31" i="5" s="1"/>
  <c r="AS31" i="5" s="1"/>
  <c r="AT31" i="5" s="1"/>
  <c r="AU31" i="5" s="1"/>
  <c r="AV32" i="5" s="1"/>
  <c r="AX32" i="5" s="1"/>
  <c r="AY32" i="5" s="1"/>
  <c r="AZ32" i="5" s="1"/>
  <c r="BA33" i="5" s="1"/>
  <c r="BC33" i="5" s="1"/>
  <c r="BD33" i="5" s="1"/>
  <c r="BE33" i="5" s="1"/>
  <c r="BF34" i="5" s="1"/>
  <c r="BH34" i="5" s="1"/>
  <c r="BI34" i="5" s="1"/>
  <c r="BJ34" i="5" s="1"/>
  <c r="BK35" i="5" s="1"/>
  <c r="BM35" i="5" s="1"/>
  <c r="BN35" i="5" s="1"/>
  <c r="BO35" i="5" s="1"/>
  <c r="BP36" i="5" s="1"/>
  <c r="BR36" i="5" s="1"/>
  <c r="BS36" i="5" s="1"/>
  <c r="BT36" i="5" s="1"/>
  <c r="BU37" i="5" s="1"/>
  <c r="BW37" i="5" s="1"/>
  <c r="BX37" i="5" s="1"/>
  <c r="E24" i="5"/>
  <c r="F24" i="5" s="1"/>
  <c r="G24" i="5" s="1"/>
  <c r="H25" i="5" s="1"/>
  <c r="J25" i="5" s="1"/>
  <c r="K25" i="5" s="1"/>
  <c r="L25" i="5" s="1"/>
  <c r="M26" i="5" s="1"/>
  <c r="O26" i="5" s="1"/>
  <c r="P26" i="5" s="1"/>
  <c r="Q26" i="5" s="1"/>
  <c r="R27" i="5" s="1"/>
  <c r="T27" i="5" s="1"/>
  <c r="U27" i="5" s="1"/>
  <c r="V27" i="5" s="1"/>
  <c r="W28" i="5" s="1"/>
  <c r="Y28" i="5" s="1"/>
  <c r="Z28" i="5" s="1"/>
  <c r="AA28" i="5" s="1"/>
  <c r="AB29" i="5" s="1"/>
  <c r="AD29" i="5" s="1"/>
  <c r="AE29" i="5" s="1"/>
  <c r="AF29" i="5" s="1"/>
  <c r="AG30" i="5" s="1"/>
  <c r="AI30" i="5" s="1"/>
  <c r="AJ30" i="5" s="1"/>
  <c r="AK30" i="5" s="1"/>
  <c r="AL31" i="5" s="1"/>
  <c r="AN31" i="5" s="1"/>
  <c r="AO31" i="5" s="1"/>
  <c r="AP31" i="5" s="1"/>
  <c r="AQ32" i="5" s="1"/>
  <c r="AS32" i="5" s="1"/>
  <c r="AT32" i="5" s="1"/>
  <c r="AU32" i="5" s="1"/>
  <c r="AV33" i="5" s="1"/>
  <c r="AX33" i="5" s="1"/>
  <c r="AY33" i="5" s="1"/>
  <c r="AZ33" i="5" s="1"/>
  <c r="BA34" i="5" s="1"/>
  <c r="BC34" i="5" s="1"/>
  <c r="BD34" i="5" s="1"/>
  <c r="BE34" i="5" s="1"/>
  <c r="BF35" i="5" s="1"/>
  <c r="BH35" i="5" s="1"/>
  <c r="BI35" i="5" s="1"/>
  <c r="BJ35" i="5" s="1"/>
  <c r="BK36" i="5" s="1"/>
  <c r="BM36" i="5" s="1"/>
  <c r="BN36" i="5" s="1"/>
  <c r="BO36" i="5" s="1"/>
  <c r="BP37" i="5" s="1"/>
  <c r="BR37" i="5" s="1"/>
  <c r="BS37" i="5" s="1"/>
  <c r="BT37" i="5" s="1"/>
  <c r="BU38" i="5" s="1"/>
  <c r="BW38" i="5" s="1"/>
  <c r="BX38" i="5" s="1"/>
  <c r="BY38" i="5" s="1"/>
  <c r="BZ39" i="5" s="1"/>
  <c r="CB39" i="5" s="1"/>
  <c r="CC39" i="5" s="1"/>
  <c r="CD39" i="5" s="1"/>
  <c r="CE40" i="5" s="1"/>
  <c r="CG40" i="5" s="1"/>
  <c r="CH40" i="5" s="1"/>
  <c r="CI40" i="5" s="1"/>
  <c r="CJ41" i="5" s="1"/>
  <c r="CL41" i="5" s="1"/>
  <c r="CM41" i="5" s="1"/>
  <c r="CN41" i="5" s="1"/>
  <c r="CO42" i="5" s="1"/>
  <c r="CQ42" i="5" s="1"/>
  <c r="CR42" i="5" s="1"/>
  <c r="CS42" i="5" s="1"/>
  <c r="CT43" i="5" s="1"/>
  <c r="CV43" i="5" s="1"/>
  <c r="CW43" i="5" s="1"/>
  <c r="CX43" i="5" s="1"/>
  <c r="CY44" i="5" s="1"/>
  <c r="DA44" i="5" s="1"/>
  <c r="DB44" i="5" s="1"/>
  <c r="DC44" i="5" s="1"/>
  <c r="DD45" i="5" s="1"/>
  <c r="DF45" i="5" s="1"/>
  <c r="DG45" i="5" s="1"/>
  <c r="DH45" i="5" s="1"/>
  <c r="DI46" i="5" s="1"/>
  <c r="DK46" i="5" s="1"/>
  <c r="DL46" i="5" s="1"/>
  <c r="DM46" i="5" s="1"/>
  <c r="DN47" i="5" s="1"/>
  <c r="DP47" i="5" s="1"/>
  <c r="DQ47" i="5" s="1"/>
  <c r="DR47" i="5" s="1"/>
  <c r="DS48" i="5" s="1"/>
  <c r="DU48" i="5" s="1"/>
  <c r="DV48" i="5" s="1"/>
  <c r="DW48" i="5" s="1"/>
  <c r="DX49" i="5" s="1"/>
  <c r="DZ49" i="5" s="1"/>
  <c r="EA49" i="5" s="1"/>
  <c r="EB49" i="5" s="1"/>
  <c r="EC50" i="5" s="1"/>
  <c r="EE50" i="5" s="1"/>
  <c r="EF50" i="5" s="1"/>
  <c r="EG50" i="5" s="1"/>
  <c r="EH51" i="5" s="1"/>
  <c r="EJ51" i="5" s="1"/>
  <c r="EK51" i="5" s="1"/>
  <c r="EL51" i="5" s="1"/>
  <c r="EM52" i="5" s="1"/>
  <c r="EO52" i="5" s="1"/>
  <c r="EP52" i="5" s="1"/>
  <c r="EQ52" i="5" s="1"/>
  <c r="ER53" i="5" s="1"/>
  <c r="ET53" i="5" s="1"/>
  <c r="EU53" i="5" s="1"/>
  <c r="EV53" i="5" s="1"/>
  <c r="EW54" i="5" s="1"/>
  <c r="EY54" i="5" s="1"/>
  <c r="EZ54" i="5" s="1"/>
  <c r="FA54" i="5" s="1"/>
  <c r="FB55" i="5" s="1"/>
  <c r="FD55" i="5" s="1"/>
  <c r="FE55" i="5" s="1"/>
  <c r="FF55" i="5" s="1"/>
  <c r="FG56" i="5" s="1"/>
  <c r="FI56" i="5" s="1"/>
  <c r="FJ56" i="5" s="1"/>
  <c r="FK56" i="5" s="1"/>
  <c r="FL57" i="5" s="1"/>
  <c r="FN57" i="5" s="1"/>
  <c r="FO57" i="5" s="1"/>
  <c r="FP57" i="5" s="1"/>
  <c r="FQ58" i="5" s="1"/>
  <c r="FS58" i="5" s="1"/>
  <c r="FT58" i="5" s="1"/>
  <c r="FU58" i="5" s="1"/>
  <c r="FV59" i="5" s="1"/>
  <c r="FX59" i="5" s="1"/>
  <c r="FY59" i="5" s="1"/>
  <c r="FZ59" i="5" s="1"/>
  <c r="GA60" i="5" s="1"/>
  <c r="GC60" i="5" s="1"/>
  <c r="GD60" i="5" s="1"/>
  <c r="GE60" i="5" s="1"/>
  <c r="GF61" i="5" s="1"/>
  <c r="E25" i="5"/>
  <c r="E26" i="5"/>
  <c r="F26" i="5" s="1"/>
  <c r="G26" i="5" s="1"/>
  <c r="H27" i="5" s="1"/>
  <c r="J27" i="5" s="1"/>
  <c r="K27" i="5" s="1"/>
  <c r="L27" i="5" s="1"/>
  <c r="M28" i="5" s="1"/>
  <c r="O28" i="5" s="1"/>
  <c r="P28" i="5" s="1"/>
  <c r="Q28" i="5" s="1"/>
  <c r="R29" i="5" s="1"/>
  <c r="T29" i="5" s="1"/>
  <c r="U29" i="5" s="1"/>
  <c r="V29" i="5" s="1"/>
  <c r="W30" i="5" s="1"/>
  <c r="Y30" i="5" s="1"/>
  <c r="Z30" i="5" s="1"/>
  <c r="AA30" i="5" s="1"/>
  <c r="AB31" i="5" s="1"/>
  <c r="AD31" i="5" s="1"/>
  <c r="AE31" i="5" s="1"/>
  <c r="AF31" i="5" s="1"/>
  <c r="AG32" i="5" s="1"/>
  <c r="AI32" i="5" s="1"/>
  <c r="AJ32" i="5" s="1"/>
  <c r="AK32" i="5" s="1"/>
  <c r="AL33" i="5" s="1"/>
  <c r="AN33" i="5" s="1"/>
  <c r="AO33" i="5" s="1"/>
  <c r="AP33" i="5" s="1"/>
  <c r="AQ34" i="5" s="1"/>
  <c r="AS34" i="5" s="1"/>
  <c r="AT34" i="5" s="1"/>
  <c r="AU34" i="5" s="1"/>
  <c r="AV35" i="5" s="1"/>
  <c r="AX35" i="5" s="1"/>
  <c r="AY35" i="5" s="1"/>
  <c r="AZ35" i="5" s="1"/>
  <c r="BA36" i="5" s="1"/>
  <c r="BC36" i="5" s="1"/>
  <c r="BD36" i="5" s="1"/>
  <c r="BE36" i="5" s="1"/>
  <c r="BF37" i="5" s="1"/>
  <c r="BH37" i="5" s="1"/>
  <c r="BI37" i="5" s="1"/>
  <c r="BJ37" i="5" s="1"/>
  <c r="BK38" i="5" s="1"/>
  <c r="BM38" i="5" s="1"/>
  <c r="BN38" i="5" s="1"/>
  <c r="BO38" i="5" s="1"/>
  <c r="BP39" i="5" s="1"/>
  <c r="BR39" i="5" s="1"/>
  <c r="BS39" i="5" s="1"/>
  <c r="BT39" i="5" s="1"/>
  <c r="BU40" i="5" s="1"/>
  <c r="BW40" i="5" s="1"/>
  <c r="BX40" i="5" s="1"/>
  <c r="BY40" i="5" s="1"/>
  <c r="BZ41" i="5" s="1"/>
  <c r="CB41" i="5" s="1"/>
  <c r="CC41" i="5" s="1"/>
  <c r="CD41" i="5" s="1"/>
  <c r="CE42" i="5" s="1"/>
  <c r="CG42" i="5" s="1"/>
  <c r="CH42" i="5" s="1"/>
  <c r="CI42" i="5" s="1"/>
  <c r="CJ43" i="5" s="1"/>
  <c r="CL43" i="5" s="1"/>
  <c r="CM43" i="5" s="1"/>
  <c r="CN43" i="5" s="1"/>
  <c r="CO44" i="5" s="1"/>
  <c r="CQ44" i="5" s="1"/>
  <c r="CR44" i="5" s="1"/>
  <c r="CS44" i="5" s="1"/>
  <c r="CT45" i="5" s="1"/>
  <c r="CV45" i="5" s="1"/>
  <c r="CW45" i="5" s="1"/>
  <c r="CX45" i="5" s="1"/>
  <c r="CY46" i="5" s="1"/>
  <c r="DA46" i="5" s="1"/>
  <c r="DB46" i="5" s="1"/>
  <c r="DC46" i="5" s="1"/>
  <c r="DD47" i="5" s="1"/>
  <c r="DF47" i="5" s="1"/>
  <c r="DG47" i="5" s="1"/>
  <c r="DH47" i="5" s="1"/>
  <c r="DI48" i="5" s="1"/>
  <c r="DK48" i="5" s="1"/>
  <c r="DL48" i="5" s="1"/>
  <c r="DM48" i="5" s="1"/>
  <c r="DN49" i="5" s="1"/>
  <c r="DP49" i="5" s="1"/>
  <c r="DQ49" i="5" s="1"/>
  <c r="DR49" i="5" s="1"/>
  <c r="DS50" i="5" s="1"/>
  <c r="DU50" i="5" s="1"/>
  <c r="DV50" i="5" s="1"/>
  <c r="DW50" i="5" s="1"/>
  <c r="DX51" i="5" s="1"/>
  <c r="DZ51" i="5" s="1"/>
  <c r="EA51" i="5" s="1"/>
  <c r="EB51" i="5" s="1"/>
  <c r="EC52" i="5" s="1"/>
  <c r="EE52" i="5" s="1"/>
  <c r="EF52" i="5" s="1"/>
  <c r="EG52" i="5" s="1"/>
  <c r="EH53" i="5" s="1"/>
  <c r="EJ53" i="5" s="1"/>
  <c r="EK53" i="5" s="1"/>
  <c r="EL53" i="5" s="1"/>
  <c r="EM54" i="5" s="1"/>
  <c r="EO54" i="5" s="1"/>
  <c r="EP54" i="5" s="1"/>
  <c r="EQ54" i="5" s="1"/>
  <c r="ER55" i="5" s="1"/>
  <c r="ET55" i="5" s="1"/>
  <c r="EU55" i="5" s="1"/>
  <c r="EV55" i="5" s="1"/>
  <c r="EW56" i="5" s="1"/>
  <c r="EY56" i="5" s="1"/>
  <c r="EZ56" i="5" s="1"/>
  <c r="FA56" i="5" s="1"/>
  <c r="FB57" i="5" s="1"/>
  <c r="FD57" i="5" s="1"/>
  <c r="FE57" i="5" s="1"/>
  <c r="FF57" i="5" s="1"/>
  <c r="FG58" i="5" s="1"/>
  <c r="FI58" i="5" s="1"/>
  <c r="FJ58" i="5" s="1"/>
  <c r="FK58" i="5" s="1"/>
  <c r="FL59" i="5" s="1"/>
  <c r="FN59" i="5" s="1"/>
  <c r="FO59" i="5" s="1"/>
  <c r="FP59" i="5" s="1"/>
  <c r="FQ60" i="5" s="1"/>
  <c r="FS60" i="5" s="1"/>
  <c r="FT60" i="5" s="1"/>
  <c r="FU60" i="5" s="1"/>
  <c r="FV61" i="5" s="1"/>
  <c r="FX61" i="5" s="1"/>
  <c r="FY61" i="5" s="1"/>
  <c r="FZ61" i="5" s="1"/>
  <c r="GA62" i="5" s="1"/>
  <c r="GC62" i="5" s="1"/>
  <c r="GD62" i="5" s="1"/>
  <c r="GE62" i="5" s="1"/>
  <c r="GF63" i="5" s="1"/>
  <c r="E27" i="5"/>
  <c r="F27" i="5" s="1"/>
  <c r="G27" i="5" s="1"/>
  <c r="H28" i="5" s="1"/>
  <c r="J28" i="5" s="1"/>
  <c r="K28" i="5" s="1"/>
  <c r="L28" i="5" s="1"/>
  <c r="M29" i="5" s="1"/>
  <c r="O29" i="5" s="1"/>
  <c r="P29" i="5" s="1"/>
  <c r="Q29" i="5" s="1"/>
  <c r="R30" i="5" s="1"/>
  <c r="T30" i="5" s="1"/>
  <c r="U30" i="5" s="1"/>
  <c r="V30" i="5" s="1"/>
  <c r="W31" i="5" s="1"/>
  <c r="Y31" i="5" s="1"/>
  <c r="Z31" i="5" s="1"/>
  <c r="AA31" i="5" s="1"/>
  <c r="AB32" i="5" s="1"/>
  <c r="AD32" i="5" s="1"/>
  <c r="AE32" i="5" s="1"/>
  <c r="AF32" i="5" s="1"/>
  <c r="AG33" i="5" s="1"/>
  <c r="AI33" i="5" s="1"/>
  <c r="AJ33" i="5" s="1"/>
  <c r="AK33" i="5" s="1"/>
  <c r="AL34" i="5" s="1"/>
  <c r="AN34" i="5" s="1"/>
  <c r="AO34" i="5" s="1"/>
  <c r="AP34" i="5" s="1"/>
  <c r="AQ35" i="5" s="1"/>
  <c r="AS35" i="5" s="1"/>
  <c r="AT35" i="5" s="1"/>
  <c r="AU35" i="5" s="1"/>
  <c r="AV36" i="5" s="1"/>
  <c r="AX36" i="5" s="1"/>
  <c r="AY36" i="5" s="1"/>
  <c r="AZ36" i="5" s="1"/>
  <c r="BA37" i="5" s="1"/>
  <c r="BC37" i="5" s="1"/>
  <c r="BD37" i="5" s="1"/>
  <c r="BE37" i="5" s="1"/>
  <c r="BF38" i="5" s="1"/>
  <c r="BH38" i="5" s="1"/>
  <c r="BI38" i="5" s="1"/>
  <c r="BJ38" i="5" s="1"/>
  <c r="BK39" i="5" s="1"/>
  <c r="BM39" i="5" s="1"/>
  <c r="BN39" i="5" s="1"/>
  <c r="BO39" i="5" s="1"/>
  <c r="BP40" i="5" s="1"/>
  <c r="BR40" i="5" s="1"/>
  <c r="BS40" i="5" s="1"/>
  <c r="BT40" i="5" s="1"/>
  <c r="BU41" i="5" s="1"/>
  <c r="BW41" i="5" s="1"/>
  <c r="BX41" i="5" s="1"/>
  <c r="BY41" i="5" s="1"/>
  <c r="BZ42" i="5" s="1"/>
  <c r="CB42" i="5" s="1"/>
  <c r="CC42" i="5" s="1"/>
  <c r="CD42" i="5" s="1"/>
  <c r="CE43" i="5" s="1"/>
  <c r="CG43" i="5" s="1"/>
  <c r="CH43" i="5" s="1"/>
  <c r="CI43" i="5" s="1"/>
  <c r="CJ44" i="5" s="1"/>
  <c r="CL44" i="5" s="1"/>
  <c r="CM44" i="5" s="1"/>
  <c r="CN44" i="5" s="1"/>
  <c r="CO45" i="5" s="1"/>
  <c r="CQ45" i="5" s="1"/>
  <c r="CR45" i="5" s="1"/>
  <c r="CS45" i="5" s="1"/>
  <c r="CT46" i="5" s="1"/>
  <c r="CV46" i="5" s="1"/>
  <c r="CW46" i="5" s="1"/>
  <c r="CX46" i="5" s="1"/>
  <c r="CY47" i="5" s="1"/>
  <c r="DA47" i="5" s="1"/>
  <c r="DB47" i="5" s="1"/>
  <c r="DC47" i="5" s="1"/>
  <c r="DD48" i="5" s="1"/>
  <c r="DF48" i="5" s="1"/>
  <c r="DG48" i="5" s="1"/>
  <c r="DH48" i="5" s="1"/>
  <c r="DI49" i="5" s="1"/>
  <c r="DK49" i="5" s="1"/>
  <c r="DL49" i="5" s="1"/>
  <c r="DM49" i="5" s="1"/>
  <c r="DN50" i="5" s="1"/>
  <c r="DP50" i="5" s="1"/>
  <c r="DQ50" i="5" s="1"/>
  <c r="DR50" i="5" s="1"/>
  <c r="DS51" i="5" s="1"/>
  <c r="DU51" i="5" s="1"/>
  <c r="DV51" i="5" s="1"/>
  <c r="DW51" i="5" s="1"/>
  <c r="DX52" i="5" s="1"/>
  <c r="DZ52" i="5" s="1"/>
  <c r="EA52" i="5" s="1"/>
  <c r="EB52" i="5" s="1"/>
  <c r="EC53" i="5" s="1"/>
  <c r="EE53" i="5" s="1"/>
  <c r="EF53" i="5" s="1"/>
  <c r="EG53" i="5" s="1"/>
  <c r="EH54" i="5" s="1"/>
  <c r="EJ54" i="5" s="1"/>
  <c r="EK54" i="5" s="1"/>
  <c r="EL54" i="5" s="1"/>
  <c r="EM55" i="5" s="1"/>
  <c r="EO55" i="5" s="1"/>
  <c r="EP55" i="5" s="1"/>
  <c r="EQ55" i="5" s="1"/>
  <c r="ER56" i="5" s="1"/>
  <c r="ET56" i="5" s="1"/>
  <c r="EU56" i="5" s="1"/>
  <c r="EV56" i="5" s="1"/>
  <c r="EW57" i="5" s="1"/>
  <c r="EY57" i="5" s="1"/>
  <c r="EZ57" i="5" s="1"/>
  <c r="FA57" i="5" s="1"/>
  <c r="FB58" i="5" s="1"/>
  <c r="FD58" i="5" s="1"/>
  <c r="FE58" i="5" s="1"/>
  <c r="FF58" i="5" s="1"/>
  <c r="FG59" i="5" s="1"/>
  <c r="FI59" i="5" s="1"/>
  <c r="FJ59" i="5" s="1"/>
  <c r="FK59" i="5" s="1"/>
  <c r="FL60" i="5" s="1"/>
  <c r="FN60" i="5" s="1"/>
  <c r="FO60" i="5" s="1"/>
  <c r="FP60" i="5" s="1"/>
  <c r="FQ61" i="5" s="1"/>
  <c r="FS61" i="5" s="1"/>
  <c r="FT61" i="5" s="1"/>
  <c r="FU61" i="5" s="1"/>
  <c r="FV62" i="5" s="1"/>
  <c r="FX62" i="5" s="1"/>
  <c r="FY62" i="5" s="1"/>
  <c r="FZ62" i="5" s="1"/>
  <c r="GA63" i="5" s="1"/>
  <c r="GC63" i="5" s="1"/>
  <c r="GD63" i="5" s="1"/>
  <c r="GE63" i="5" s="1"/>
  <c r="GF64" i="5" s="1"/>
  <c r="E28" i="5"/>
  <c r="F28" i="5" s="1"/>
  <c r="G28" i="5" s="1"/>
  <c r="H29" i="5" s="1"/>
  <c r="J29" i="5" s="1"/>
  <c r="K29" i="5" s="1"/>
  <c r="L29" i="5" s="1"/>
  <c r="M30" i="5" s="1"/>
  <c r="O30" i="5" s="1"/>
  <c r="P30" i="5" s="1"/>
  <c r="Q30" i="5" s="1"/>
  <c r="R31" i="5" s="1"/>
  <c r="T31" i="5" s="1"/>
  <c r="U31" i="5" s="1"/>
  <c r="V31" i="5" s="1"/>
  <c r="W32" i="5" s="1"/>
  <c r="Y32" i="5" s="1"/>
  <c r="Z32" i="5" s="1"/>
  <c r="AA32" i="5" s="1"/>
  <c r="AB33" i="5" s="1"/>
  <c r="AD33" i="5" s="1"/>
  <c r="AE33" i="5" s="1"/>
  <c r="AF33" i="5" s="1"/>
  <c r="AG34" i="5" s="1"/>
  <c r="AI34" i="5" s="1"/>
  <c r="AJ34" i="5" s="1"/>
  <c r="AK34" i="5" s="1"/>
  <c r="AL35" i="5" s="1"/>
  <c r="AN35" i="5" s="1"/>
  <c r="AO35" i="5" s="1"/>
  <c r="AP35" i="5" s="1"/>
  <c r="AQ36" i="5" s="1"/>
  <c r="AS36" i="5" s="1"/>
  <c r="AT36" i="5" s="1"/>
  <c r="AU36" i="5" s="1"/>
  <c r="AV37" i="5" s="1"/>
  <c r="AX37" i="5" s="1"/>
  <c r="AY37" i="5" s="1"/>
  <c r="AZ37" i="5" s="1"/>
  <c r="BA38" i="5" s="1"/>
  <c r="BC38" i="5" s="1"/>
  <c r="BD38" i="5" s="1"/>
  <c r="BE38" i="5" s="1"/>
  <c r="BF39" i="5" s="1"/>
  <c r="BH39" i="5" s="1"/>
  <c r="BI39" i="5" s="1"/>
  <c r="BJ39" i="5" s="1"/>
  <c r="BK40" i="5" s="1"/>
  <c r="BM40" i="5" s="1"/>
  <c r="BN40" i="5" s="1"/>
  <c r="BO40" i="5" s="1"/>
  <c r="BP41" i="5" s="1"/>
  <c r="BR41" i="5" s="1"/>
  <c r="BS41" i="5" s="1"/>
  <c r="BT41" i="5" s="1"/>
  <c r="BU42" i="5" s="1"/>
  <c r="BW42" i="5" s="1"/>
  <c r="BX42" i="5" s="1"/>
  <c r="BY42" i="5" s="1"/>
  <c r="BZ43" i="5" s="1"/>
  <c r="CB43" i="5" s="1"/>
  <c r="CC43" i="5" s="1"/>
  <c r="CD43" i="5" s="1"/>
  <c r="CE44" i="5" s="1"/>
  <c r="CG44" i="5" s="1"/>
  <c r="CH44" i="5" s="1"/>
  <c r="CI44" i="5" s="1"/>
  <c r="CJ45" i="5" s="1"/>
  <c r="CL45" i="5" s="1"/>
  <c r="CM45" i="5" s="1"/>
  <c r="CN45" i="5" s="1"/>
  <c r="CO46" i="5" s="1"/>
  <c r="CQ46" i="5" s="1"/>
  <c r="CR46" i="5" s="1"/>
  <c r="CS46" i="5" s="1"/>
  <c r="CT47" i="5" s="1"/>
  <c r="CV47" i="5" s="1"/>
  <c r="CW47" i="5" s="1"/>
  <c r="CX47" i="5" s="1"/>
  <c r="CY48" i="5" s="1"/>
  <c r="DA48" i="5" s="1"/>
  <c r="DB48" i="5" s="1"/>
  <c r="DC48" i="5" s="1"/>
  <c r="DD49" i="5" s="1"/>
  <c r="DF49" i="5" s="1"/>
  <c r="DG49" i="5" s="1"/>
  <c r="DH49" i="5" s="1"/>
  <c r="DI50" i="5" s="1"/>
  <c r="DK50" i="5" s="1"/>
  <c r="DL50" i="5" s="1"/>
  <c r="DM50" i="5" s="1"/>
  <c r="DN51" i="5" s="1"/>
  <c r="DP51" i="5" s="1"/>
  <c r="DQ51" i="5" s="1"/>
  <c r="DR51" i="5" s="1"/>
  <c r="DS52" i="5" s="1"/>
  <c r="DU52" i="5" s="1"/>
  <c r="DV52" i="5" s="1"/>
  <c r="DW52" i="5" s="1"/>
  <c r="DX53" i="5" s="1"/>
  <c r="DZ53" i="5" s="1"/>
  <c r="EA53" i="5" s="1"/>
  <c r="EB53" i="5" s="1"/>
  <c r="EC54" i="5" s="1"/>
  <c r="EE54" i="5" s="1"/>
  <c r="EF54" i="5" s="1"/>
  <c r="EG54" i="5" s="1"/>
  <c r="EH55" i="5" s="1"/>
  <c r="EJ55" i="5" s="1"/>
  <c r="EK55" i="5" s="1"/>
  <c r="EL55" i="5" s="1"/>
  <c r="EM56" i="5" s="1"/>
  <c r="EO56" i="5" s="1"/>
  <c r="EP56" i="5" s="1"/>
  <c r="EQ56" i="5" s="1"/>
  <c r="ER57" i="5" s="1"/>
  <c r="ET57" i="5" s="1"/>
  <c r="EU57" i="5" s="1"/>
  <c r="EV57" i="5" s="1"/>
  <c r="EW58" i="5" s="1"/>
  <c r="EY58" i="5" s="1"/>
  <c r="EZ58" i="5" s="1"/>
  <c r="FA58" i="5" s="1"/>
  <c r="FB59" i="5" s="1"/>
  <c r="FD59" i="5" s="1"/>
  <c r="FE59" i="5" s="1"/>
  <c r="FF59" i="5" s="1"/>
  <c r="FG60" i="5" s="1"/>
  <c r="FI60" i="5" s="1"/>
  <c r="FJ60" i="5" s="1"/>
  <c r="FK60" i="5" s="1"/>
  <c r="FL61" i="5" s="1"/>
  <c r="FN61" i="5" s="1"/>
  <c r="FO61" i="5" s="1"/>
  <c r="FP61" i="5" s="1"/>
  <c r="FQ62" i="5" s="1"/>
  <c r="FS62" i="5" s="1"/>
  <c r="FT62" i="5" s="1"/>
  <c r="FU62" i="5" s="1"/>
  <c r="FV63" i="5" s="1"/>
  <c r="FX63" i="5" s="1"/>
  <c r="FY63" i="5" s="1"/>
  <c r="FZ63" i="5" s="1"/>
  <c r="GA64" i="5" s="1"/>
  <c r="GC64" i="5" s="1"/>
  <c r="GD64" i="5" s="1"/>
  <c r="GE64" i="5" s="1"/>
  <c r="GF65" i="5" s="1"/>
  <c r="E29" i="5"/>
  <c r="F29" i="5" s="1"/>
  <c r="G29" i="5" s="1"/>
  <c r="H30" i="5" s="1"/>
  <c r="J30" i="5" s="1"/>
  <c r="K30" i="5" s="1"/>
  <c r="L30" i="5" s="1"/>
  <c r="M31" i="5" s="1"/>
  <c r="O31" i="5" s="1"/>
  <c r="P31" i="5" s="1"/>
  <c r="Q31" i="5" s="1"/>
  <c r="R32" i="5" s="1"/>
  <c r="T32" i="5" s="1"/>
  <c r="U32" i="5" s="1"/>
  <c r="V32" i="5" s="1"/>
  <c r="W33" i="5" s="1"/>
  <c r="Y33" i="5" s="1"/>
  <c r="Z33" i="5" s="1"/>
  <c r="AA33" i="5" s="1"/>
  <c r="AB34" i="5" s="1"/>
  <c r="AD34" i="5" s="1"/>
  <c r="AE34" i="5" s="1"/>
  <c r="AF34" i="5" s="1"/>
  <c r="AG35" i="5" s="1"/>
  <c r="AI35" i="5" s="1"/>
  <c r="AJ35" i="5" s="1"/>
  <c r="AK35" i="5" s="1"/>
  <c r="AL36" i="5" s="1"/>
  <c r="AN36" i="5" s="1"/>
  <c r="AO36" i="5" s="1"/>
  <c r="AP36" i="5" s="1"/>
  <c r="AQ37" i="5" s="1"/>
  <c r="AS37" i="5" s="1"/>
  <c r="AT37" i="5" s="1"/>
  <c r="AU37" i="5" s="1"/>
  <c r="AV38" i="5" s="1"/>
  <c r="AX38" i="5" s="1"/>
  <c r="AY38" i="5" s="1"/>
  <c r="AZ38" i="5" s="1"/>
  <c r="BA39" i="5" s="1"/>
  <c r="BC39" i="5" s="1"/>
  <c r="BD39" i="5" s="1"/>
  <c r="BE39" i="5" s="1"/>
  <c r="BF40" i="5" s="1"/>
  <c r="BH40" i="5" s="1"/>
  <c r="BI40" i="5" s="1"/>
  <c r="BJ40" i="5" s="1"/>
  <c r="BK41" i="5" s="1"/>
  <c r="BM41" i="5" s="1"/>
  <c r="BN41" i="5" s="1"/>
  <c r="BO41" i="5" s="1"/>
  <c r="BP42" i="5" s="1"/>
  <c r="BR42" i="5" s="1"/>
  <c r="BS42" i="5" s="1"/>
  <c r="BT42" i="5" s="1"/>
  <c r="BU43" i="5" s="1"/>
  <c r="BW43" i="5" s="1"/>
  <c r="BX43" i="5" s="1"/>
  <c r="BY43" i="5" s="1"/>
  <c r="BZ44" i="5" s="1"/>
  <c r="CB44" i="5" s="1"/>
  <c r="CC44" i="5" s="1"/>
  <c r="CD44" i="5" s="1"/>
  <c r="CE45" i="5" s="1"/>
  <c r="CG45" i="5" s="1"/>
  <c r="CH45" i="5" s="1"/>
  <c r="CI45" i="5" s="1"/>
  <c r="CJ46" i="5" s="1"/>
  <c r="CL46" i="5" s="1"/>
  <c r="CM46" i="5" s="1"/>
  <c r="CN46" i="5" s="1"/>
  <c r="CO47" i="5" s="1"/>
  <c r="CQ47" i="5" s="1"/>
  <c r="CR47" i="5" s="1"/>
  <c r="CS47" i="5" s="1"/>
  <c r="CT48" i="5" s="1"/>
  <c r="CV48" i="5" s="1"/>
  <c r="CW48" i="5" s="1"/>
  <c r="CX48" i="5" s="1"/>
  <c r="CY49" i="5" s="1"/>
  <c r="DA49" i="5" s="1"/>
  <c r="DB49" i="5" s="1"/>
  <c r="DC49" i="5" s="1"/>
  <c r="DD50" i="5" s="1"/>
  <c r="DF50" i="5" s="1"/>
  <c r="DG50" i="5" s="1"/>
  <c r="DH50" i="5" s="1"/>
  <c r="DI51" i="5" s="1"/>
  <c r="DK51" i="5" s="1"/>
  <c r="DL51" i="5" s="1"/>
  <c r="DM51" i="5" s="1"/>
  <c r="DN52" i="5" s="1"/>
  <c r="DP52" i="5" s="1"/>
  <c r="DQ52" i="5" s="1"/>
  <c r="DR52" i="5" s="1"/>
  <c r="DS53" i="5" s="1"/>
  <c r="DU53" i="5" s="1"/>
  <c r="DV53" i="5" s="1"/>
  <c r="DW53" i="5" s="1"/>
  <c r="DX54" i="5" s="1"/>
  <c r="DZ54" i="5" s="1"/>
  <c r="EA54" i="5" s="1"/>
  <c r="EB54" i="5" s="1"/>
  <c r="EC55" i="5" s="1"/>
  <c r="EE55" i="5" s="1"/>
  <c r="EF55" i="5" s="1"/>
  <c r="EG55" i="5" s="1"/>
  <c r="EH56" i="5" s="1"/>
  <c r="EJ56" i="5" s="1"/>
  <c r="EK56" i="5" s="1"/>
  <c r="EL56" i="5" s="1"/>
  <c r="EM57" i="5" s="1"/>
  <c r="EO57" i="5" s="1"/>
  <c r="EP57" i="5" s="1"/>
  <c r="EQ57" i="5" s="1"/>
  <c r="ER58" i="5" s="1"/>
  <c r="ET58" i="5" s="1"/>
  <c r="EU58" i="5" s="1"/>
  <c r="EV58" i="5" s="1"/>
  <c r="EW59" i="5" s="1"/>
  <c r="EY59" i="5" s="1"/>
  <c r="EZ59" i="5" s="1"/>
  <c r="FA59" i="5" s="1"/>
  <c r="FB60" i="5" s="1"/>
  <c r="FD60" i="5" s="1"/>
  <c r="FE60" i="5" s="1"/>
  <c r="FF60" i="5" s="1"/>
  <c r="FG61" i="5" s="1"/>
  <c r="FI61" i="5" s="1"/>
  <c r="FJ61" i="5" s="1"/>
  <c r="FK61" i="5" s="1"/>
  <c r="FL62" i="5" s="1"/>
  <c r="FN62" i="5" s="1"/>
  <c r="FO62" i="5" s="1"/>
  <c r="FP62" i="5" s="1"/>
  <c r="FQ63" i="5" s="1"/>
  <c r="FS63" i="5" s="1"/>
  <c r="FT63" i="5" s="1"/>
  <c r="FU63" i="5" s="1"/>
  <c r="FV64" i="5" s="1"/>
  <c r="FX64" i="5" s="1"/>
  <c r="FY64" i="5" s="1"/>
  <c r="FZ64" i="5" s="1"/>
  <c r="GA65" i="5" s="1"/>
  <c r="GC65" i="5" s="1"/>
  <c r="GD65" i="5" s="1"/>
  <c r="GE65" i="5" s="1"/>
  <c r="GF66" i="5" s="1"/>
  <c r="E30" i="5"/>
  <c r="GC30" i="5"/>
  <c r="GD30" i="5" s="1"/>
  <c r="GE30" i="5" s="1"/>
  <c r="GF31" i="5" s="1"/>
  <c r="E31" i="5"/>
  <c r="F31" i="5" s="1"/>
  <c r="G31" i="5" s="1"/>
  <c r="H32" i="5" s="1"/>
  <c r="E32" i="5"/>
  <c r="F32" i="5" s="1"/>
  <c r="G32" i="5" s="1"/>
  <c r="H33" i="5" s="1"/>
  <c r="J33" i="5" s="1"/>
  <c r="K33" i="5" s="1"/>
  <c r="L33" i="5" s="1"/>
  <c r="M34" i="5" s="1"/>
  <c r="O34" i="5" s="1"/>
  <c r="P34" i="5" s="1"/>
  <c r="Q34" i="5" s="1"/>
  <c r="R35" i="5" s="1"/>
  <c r="T35" i="5" s="1"/>
  <c r="U35" i="5" s="1"/>
  <c r="V35" i="5" s="1"/>
  <c r="W36" i="5" s="1"/>
  <c r="Y36" i="5" s="1"/>
  <c r="Z36" i="5" s="1"/>
  <c r="AA36" i="5" s="1"/>
  <c r="AB37" i="5" s="1"/>
  <c r="AD37" i="5" s="1"/>
  <c r="AE37" i="5" s="1"/>
  <c r="AF37" i="5" s="1"/>
  <c r="AG38" i="5" s="1"/>
  <c r="AI38" i="5" s="1"/>
  <c r="AJ38" i="5" s="1"/>
  <c r="AK38" i="5" s="1"/>
  <c r="AL39" i="5" s="1"/>
  <c r="AN39" i="5" s="1"/>
  <c r="AO39" i="5" s="1"/>
  <c r="AP39" i="5" s="1"/>
  <c r="AQ40" i="5" s="1"/>
  <c r="AS40" i="5" s="1"/>
  <c r="AT40" i="5" s="1"/>
  <c r="AU40" i="5" s="1"/>
  <c r="AV41" i="5" s="1"/>
  <c r="AX41" i="5" s="1"/>
  <c r="AY41" i="5" s="1"/>
  <c r="AZ41" i="5" s="1"/>
  <c r="BA42" i="5" s="1"/>
  <c r="BC42" i="5" s="1"/>
  <c r="BD42" i="5" s="1"/>
  <c r="BE42" i="5" s="1"/>
  <c r="BF43" i="5" s="1"/>
  <c r="BH43" i="5" s="1"/>
  <c r="BI43" i="5" s="1"/>
  <c r="BJ43" i="5" s="1"/>
  <c r="BK44" i="5" s="1"/>
  <c r="BM44" i="5" s="1"/>
  <c r="BN44" i="5" s="1"/>
  <c r="BO44" i="5" s="1"/>
  <c r="BP45" i="5" s="1"/>
  <c r="BR45" i="5" s="1"/>
  <c r="BS45" i="5" s="1"/>
  <c r="BT45" i="5" s="1"/>
  <c r="BU46" i="5" s="1"/>
  <c r="BW46" i="5" s="1"/>
  <c r="BX46" i="5" s="1"/>
  <c r="BY46" i="5" s="1"/>
  <c r="BZ47" i="5" s="1"/>
  <c r="CB47" i="5" s="1"/>
  <c r="CC47" i="5" s="1"/>
  <c r="CD47" i="5" s="1"/>
  <c r="CE48" i="5" s="1"/>
  <c r="CG48" i="5" s="1"/>
  <c r="CH48" i="5" s="1"/>
  <c r="CI48" i="5" s="1"/>
  <c r="CJ49" i="5" s="1"/>
  <c r="CL49" i="5" s="1"/>
  <c r="CM49" i="5" s="1"/>
  <c r="CN49" i="5" s="1"/>
  <c r="CO50" i="5" s="1"/>
  <c r="CQ50" i="5" s="1"/>
  <c r="CR50" i="5" s="1"/>
  <c r="CS50" i="5" s="1"/>
  <c r="CT51" i="5" s="1"/>
  <c r="CV51" i="5" s="1"/>
  <c r="CW51" i="5" s="1"/>
  <c r="CX51" i="5" s="1"/>
  <c r="CY52" i="5" s="1"/>
  <c r="DA52" i="5" s="1"/>
  <c r="DB52" i="5" s="1"/>
  <c r="DC52" i="5" s="1"/>
  <c r="DD53" i="5" s="1"/>
  <c r="DF53" i="5" s="1"/>
  <c r="DG53" i="5" s="1"/>
  <c r="DH53" i="5" s="1"/>
  <c r="DI54" i="5" s="1"/>
  <c r="DK54" i="5" s="1"/>
  <c r="DL54" i="5" s="1"/>
  <c r="DM54" i="5" s="1"/>
  <c r="DN55" i="5" s="1"/>
  <c r="DP55" i="5" s="1"/>
  <c r="DQ55" i="5" s="1"/>
  <c r="DR55" i="5" s="1"/>
  <c r="DS56" i="5" s="1"/>
  <c r="DU56" i="5" s="1"/>
  <c r="DV56" i="5" s="1"/>
  <c r="DW56" i="5" s="1"/>
  <c r="DX57" i="5" s="1"/>
  <c r="DZ57" i="5" s="1"/>
  <c r="EA57" i="5" s="1"/>
  <c r="EB57" i="5" s="1"/>
  <c r="EC58" i="5" s="1"/>
  <c r="EE58" i="5" s="1"/>
  <c r="EF58" i="5" s="1"/>
  <c r="EG58" i="5" s="1"/>
  <c r="EH59" i="5" s="1"/>
  <c r="EJ59" i="5" s="1"/>
  <c r="EK59" i="5" s="1"/>
  <c r="EL59" i="5" s="1"/>
  <c r="EM60" i="5" s="1"/>
  <c r="EO60" i="5" s="1"/>
  <c r="EP60" i="5" s="1"/>
  <c r="EQ60" i="5" s="1"/>
  <c r="ER61" i="5" s="1"/>
  <c r="ET61" i="5" s="1"/>
  <c r="EU61" i="5" s="1"/>
  <c r="EV61" i="5" s="1"/>
  <c r="EW62" i="5" s="1"/>
  <c r="EY62" i="5" s="1"/>
  <c r="EZ62" i="5" s="1"/>
  <c r="FA62" i="5" s="1"/>
  <c r="FB63" i="5" s="1"/>
  <c r="FD63" i="5" s="1"/>
  <c r="FE63" i="5" s="1"/>
  <c r="FF63" i="5" s="1"/>
  <c r="FG64" i="5" s="1"/>
  <c r="FI64" i="5" s="1"/>
  <c r="FJ64" i="5" s="1"/>
  <c r="FK64" i="5" s="1"/>
  <c r="FL65" i="5" s="1"/>
  <c r="FN65" i="5" s="1"/>
  <c r="FO65" i="5" s="1"/>
  <c r="FP65" i="5" s="1"/>
  <c r="FQ66" i="5" s="1"/>
  <c r="FS66" i="5" s="1"/>
  <c r="FT66" i="5" s="1"/>
  <c r="FU66" i="5" s="1"/>
  <c r="FV67" i="5" s="1"/>
  <c r="FX67" i="5" s="1"/>
  <c r="FY67" i="5" s="1"/>
  <c r="FZ67" i="5" s="1"/>
  <c r="GA68" i="5" s="1"/>
  <c r="GC68" i="5" s="1"/>
  <c r="GD68" i="5" s="1"/>
  <c r="GE68" i="5" s="1"/>
  <c r="GF69" i="5" s="1"/>
  <c r="J32" i="5"/>
  <c r="K32" i="5" s="1"/>
  <c r="L32" i="5" s="1"/>
  <c r="M33" i="5" s="1"/>
  <c r="O33" i="5" s="1"/>
  <c r="P33" i="5" s="1"/>
  <c r="Q33" i="5" s="1"/>
  <c r="R34" i="5" s="1"/>
  <c r="T34" i="5" s="1"/>
  <c r="U34" i="5" s="1"/>
  <c r="V34" i="5" s="1"/>
  <c r="W35" i="5" s="1"/>
  <c r="Y35" i="5" s="1"/>
  <c r="Z35" i="5" s="1"/>
  <c r="AA35" i="5" s="1"/>
  <c r="AB36" i="5" s="1"/>
  <c r="AD36" i="5" s="1"/>
  <c r="AE36" i="5" s="1"/>
  <c r="AF36" i="5" s="1"/>
  <c r="AG37" i="5" s="1"/>
  <c r="AI37" i="5" s="1"/>
  <c r="AJ37" i="5" s="1"/>
  <c r="AK37" i="5" s="1"/>
  <c r="AL38" i="5" s="1"/>
  <c r="AN38" i="5" s="1"/>
  <c r="AO38" i="5" s="1"/>
  <c r="AP38" i="5" s="1"/>
  <c r="AQ39" i="5" s="1"/>
  <c r="AS39" i="5" s="1"/>
  <c r="AT39" i="5" s="1"/>
  <c r="AU39" i="5" s="1"/>
  <c r="AV40" i="5" s="1"/>
  <c r="AX40" i="5" s="1"/>
  <c r="AY40" i="5" s="1"/>
  <c r="AZ40" i="5" s="1"/>
  <c r="BA41" i="5" s="1"/>
  <c r="BC41" i="5" s="1"/>
  <c r="BD41" i="5" s="1"/>
  <c r="BE41" i="5" s="1"/>
  <c r="BF42" i="5" s="1"/>
  <c r="BH42" i="5" s="1"/>
  <c r="BI42" i="5" s="1"/>
  <c r="BJ42" i="5" s="1"/>
  <c r="BK43" i="5" s="1"/>
  <c r="BM43" i="5" s="1"/>
  <c r="BN43" i="5" s="1"/>
  <c r="BO43" i="5" s="1"/>
  <c r="BP44" i="5" s="1"/>
  <c r="BR44" i="5" s="1"/>
  <c r="BS44" i="5" s="1"/>
  <c r="BT44" i="5" s="1"/>
  <c r="BU45" i="5" s="1"/>
  <c r="BW45" i="5" s="1"/>
  <c r="BX45" i="5" s="1"/>
  <c r="BY45" i="5" s="1"/>
  <c r="BZ46" i="5" s="1"/>
  <c r="CB46" i="5" s="1"/>
  <c r="CC46" i="5" s="1"/>
  <c r="CD46" i="5" s="1"/>
  <c r="CE47" i="5" s="1"/>
  <c r="CG47" i="5" s="1"/>
  <c r="CH47" i="5" s="1"/>
  <c r="CI47" i="5" s="1"/>
  <c r="CJ48" i="5" s="1"/>
  <c r="CL48" i="5" s="1"/>
  <c r="CM48" i="5" s="1"/>
  <c r="CN48" i="5" s="1"/>
  <c r="CO49" i="5" s="1"/>
  <c r="CQ49" i="5" s="1"/>
  <c r="CR49" i="5" s="1"/>
  <c r="CS49" i="5" s="1"/>
  <c r="CT50" i="5" s="1"/>
  <c r="CV50" i="5" s="1"/>
  <c r="CW50" i="5" s="1"/>
  <c r="CX50" i="5" s="1"/>
  <c r="CY51" i="5" s="1"/>
  <c r="DA51" i="5" s="1"/>
  <c r="DB51" i="5" s="1"/>
  <c r="DC51" i="5" s="1"/>
  <c r="DD52" i="5" s="1"/>
  <c r="DF52" i="5" s="1"/>
  <c r="DG52" i="5" s="1"/>
  <c r="DH52" i="5" s="1"/>
  <c r="DI53" i="5" s="1"/>
  <c r="DK53" i="5" s="1"/>
  <c r="DL53" i="5" s="1"/>
  <c r="DM53" i="5" s="1"/>
  <c r="DN54" i="5" s="1"/>
  <c r="DP54" i="5" s="1"/>
  <c r="DQ54" i="5" s="1"/>
  <c r="DR54" i="5" s="1"/>
  <c r="DS55" i="5" s="1"/>
  <c r="DU55" i="5" s="1"/>
  <c r="DV55" i="5" s="1"/>
  <c r="DW55" i="5" s="1"/>
  <c r="DX56" i="5" s="1"/>
  <c r="DZ56" i="5" s="1"/>
  <c r="EA56" i="5" s="1"/>
  <c r="EB56" i="5" s="1"/>
  <c r="EC57" i="5" s="1"/>
  <c r="EE57" i="5" s="1"/>
  <c r="EF57" i="5" s="1"/>
  <c r="EG57" i="5" s="1"/>
  <c r="EH58" i="5" s="1"/>
  <c r="EJ58" i="5" s="1"/>
  <c r="EK58" i="5" s="1"/>
  <c r="EL58" i="5" s="1"/>
  <c r="EM59" i="5" s="1"/>
  <c r="EO59" i="5" s="1"/>
  <c r="EP59" i="5" s="1"/>
  <c r="EQ59" i="5" s="1"/>
  <c r="ER60" i="5" s="1"/>
  <c r="ET60" i="5" s="1"/>
  <c r="EU60" i="5" s="1"/>
  <c r="EV60" i="5" s="1"/>
  <c r="EW61" i="5" s="1"/>
  <c r="EY61" i="5" s="1"/>
  <c r="EZ61" i="5" s="1"/>
  <c r="FA61" i="5" s="1"/>
  <c r="FB62" i="5" s="1"/>
  <c r="FD62" i="5" s="1"/>
  <c r="FE62" i="5" s="1"/>
  <c r="FF62" i="5" s="1"/>
  <c r="FG63" i="5" s="1"/>
  <c r="FI63" i="5" s="1"/>
  <c r="FJ63" i="5" s="1"/>
  <c r="FK63" i="5" s="1"/>
  <c r="FL64" i="5" s="1"/>
  <c r="FN64" i="5" s="1"/>
  <c r="FO64" i="5" s="1"/>
  <c r="FP64" i="5" s="1"/>
  <c r="FQ65" i="5" s="1"/>
  <c r="FS65" i="5" s="1"/>
  <c r="FT65" i="5" s="1"/>
  <c r="FU65" i="5" s="1"/>
  <c r="FV66" i="5" s="1"/>
  <c r="FX66" i="5" s="1"/>
  <c r="FY66" i="5" s="1"/>
  <c r="FZ66" i="5" s="1"/>
  <c r="GA67" i="5" s="1"/>
  <c r="GC67" i="5" s="1"/>
  <c r="GD67" i="5" s="1"/>
  <c r="GE67" i="5" s="1"/>
  <c r="GF68" i="5" s="1"/>
  <c r="E33" i="5"/>
  <c r="F33" i="5" s="1"/>
  <c r="G33" i="5" s="1"/>
  <c r="H34" i="5" s="1"/>
  <c r="J34" i="5" s="1"/>
  <c r="K34" i="5" s="1"/>
  <c r="L34" i="5" s="1"/>
  <c r="M35" i="5" s="1"/>
  <c r="O35" i="5" s="1"/>
  <c r="P35" i="5" s="1"/>
  <c r="Q35" i="5" s="1"/>
  <c r="R36" i="5" s="1"/>
  <c r="T36" i="5" s="1"/>
  <c r="U36" i="5" s="1"/>
  <c r="V36" i="5" s="1"/>
  <c r="W37" i="5" s="1"/>
  <c r="Y37" i="5" s="1"/>
  <c r="Z37" i="5" s="1"/>
  <c r="AA37" i="5" s="1"/>
  <c r="AB38" i="5" s="1"/>
  <c r="AD38" i="5" s="1"/>
  <c r="AE38" i="5" s="1"/>
  <c r="AF38" i="5" s="1"/>
  <c r="AG39" i="5" s="1"/>
  <c r="AI39" i="5" s="1"/>
  <c r="AJ39" i="5" s="1"/>
  <c r="AK39" i="5" s="1"/>
  <c r="AL40" i="5" s="1"/>
  <c r="AN40" i="5" s="1"/>
  <c r="AO40" i="5" s="1"/>
  <c r="AP40" i="5" s="1"/>
  <c r="AQ41" i="5" s="1"/>
  <c r="AS41" i="5" s="1"/>
  <c r="AT41" i="5" s="1"/>
  <c r="AU41" i="5" s="1"/>
  <c r="AV42" i="5" s="1"/>
  <c r="AX42" i="5" s="1"/>
  <c r="AY42" i="5" s="1"/>
  <c r="AZ42" i="5" s="1"/>
  <c r="BA43" i="5" s="1"/>
  <c r="BC43" i="5" s="1"/>
  <c r="BD43" i="5" s="1"/>
  <c r="BE43" i="5" s="1"/>
  <c r="BF44" i="5" s="1"/>
  <c r="BH44" i="5" s="1"/>
  <c r="BI44" i="5" s="1"/>
  <c r="BJ44" i="5" s="1"/>
  <c r="BK45" i="5" s="1"/>
  <c r="BM45" i="5" s="1"/>
  <c r="BN45" i="5" s="1"/>
  <c r="BO45" i="5" s="1"/>
  <c r="BP46" i="5" s="1"/>
  <c r="BR46" i="5" s="1"/>
  <c r="BS46" i="5" s="1"/>
  <c r="BT46" i="5" s="1"/>
  <c r="BU47" i="5" s="1"/>
  <c r="BW47" i="5" s="1"/>
  <c r="BX47" i="5" s="1"/>
  <c r="BY47" i="5" s="1"/>
  <c r="BZ48" i="5" s="1"/>
  <c r="CB48" i="5" s="1"/>
  <c r="CC48" i="5" s="1"/>
  <c r="CD48" i="5" s="1"/>
  <c r="CE49" i="5" s="1"/>
  <c r="CG49" i="5" s="1"/>
  <c r="CH49" i="5" s="1"/>
  <c r="CI49" i="5" s="1"/>
  <c r="CJ50" i="5" s="1"/>
  <c r="CL50" i="5" s="1"/>
  <c r="CM50" i="5" s="1"/>
  <c r="CN50" i="5" s="1"/>
  <c r="CO51" i="5" s="1"/>
  <c r="CQ51" i="5" s="1"/>
  <c r="CR51" i="5" s="1"/>
  <c r="CS51" i="5" s="1"/>
  <c r="CT52" i="5" s="1"/>
  <c r="CV52" i="5" s="1"/>
  <c r="CW52" i="5" s="1"/>
  <c r="CX52" i="5" s="1"/>
  <c r="CY53" i="5" s="1"/>
  <c r="DA53" i="5" s="1"/>
  <c r="DB53" i="5" s="1"/>
  <c r="DC53" i="5" s="1"/>
  <c r="DD54" i="5" s="1"/>
  <c r="DF54" i="5" s="1"/>
  <c r="DG54" i="5" s="1"/>
  <c r="DH54" i="5" s="1"/>
  <c r="DI55" i="5" s="1"/>
  <c r="DK55" i="5" s="1"/>
  <c r="DL55" i="5" s="1"/>
  <c r="DM55" i="5" s="1"/>
  <c r="DN56" i="5" s="1"/>
  <c r="DP56" i="5" s="1"/>
  <c r="DQ56" i="5" s="1"/>
  <c r="DR56" i="5" s="1"/>
  <c r="DS57" i="5" s="1"/>
  <c r="DU57" i="5" s="1"/>
  <c r="DV57" i="5" s="1"/>
  <c r="DW57" i="5" s="1"/>
  <c r="DX58" i="5" s="1"/>
  <c r="DZ58" i="5" s="1"/>
  <c r="EA58" i="5" s="1"/>
  <c r="EB58" i="5" s="1"/>
  <c r="EC59" i="5" s="1"/>
  <c r="EE59" i="5" s="1"/>
  <c r="EF59" i="5" s="1"/>
  <c r="EG59" i="5" s="1"/>
  <c r="EH60" i="5" s="1"/>
  <c r="EJ60" i="5" s="1"/>
  <c r="EK60" i="5" s="1"/>
  <c r="EL60" i="5" s="1"/>
  <c r="EM61" i="5" s="1"/>
  <c r="EO61" i="5" s="1"/>
  <c r="EP61" i="5" s="1"/>
  <c r="EQ61" i="5" s="1"/>
  <c r="ER62" i="5" s="1"/>
  <c r="ET62" i="5" s="1"/>
  <c r="EU62" i="5" s="1"/>
  <c r="EV62" i="5" s="1"/>
  <c r="EW63" i="5" s="1"/>
  <c r="EY63" i="5" s="1"/>
  <c r="EZ63" i="5" s="1"/>
  <c r="FA63" i="5" s="1"/>
  <c r="FB64" i="5" s="1"/>
  <c r="FD64" i="5" s="1"/>
  <c r="FE64" i="5" s="1"/>
  <c r="FF64" i="5" s="1"/>
  <c r="FG65" i="5" s="1"/>
  <c r="FI65" i="5" s="1"/>
  <c r="FJ65" i="5" s="1"/>
  <c r="FK65" i="5" s="1"/>
  <c r="FL66" i="5" s="1"/>
  <c r="FN66" i="5" s="1"/>
  <c r="FO66" i="5" s="1"/>
  <c r="FP66" i="5" s="1"/>
  <c r="FQ67" i="5" s="1"/>
  <c r="FS67" i="5" s="1"/>
  <c r="FT67" i="5" s="1"/>
  <c r="FU67" i="5" s="1"/>
  <c r="FV68" i="5" s="1"/>
  <c r="FX68" i="5" s="1"/>
  <c r="FY68" i="5" s="1"/>
  <c r="FZ68" i="5" s="1"/>
  <c r="GA69" i="5" s="1"/>
  <c r="GC69" i="5" s="1"/>
  <c r="GD69" i="5" s="1"/>
  <c r="GE69" i="5" s="1"/>
  <c r="GF70" i="5" s="1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F87" i="5" s="1"/>
  <c r="G87" i="5" s="1"/>
  <c r="H88" i="5" s="1"/>
  <c r="J88" i="5" s="1"/>
  <c r="K88" i="5" s="1"/>
  <c r="L88" i="5" s="1"/>
  <c r="M89" i="5" s="1"/>
  <c r="O89" i="5" s="1"/>
  <c r="P89" i="5" s="1"/>
  <c r="Q89" i="5" s="1"/>
  <c r="R90" i="5" s="1"/>
  <c r="T90" i="5" s="1"/>
  <c r="U90" i="5" s="1"/>
  <c r="V90" i="5" s="1"/>
  <c r="E88" i="5"/>
  <c r="E89" i="5"/>
  <c r="E90" i="5"/>
  <c r="F90" i="5" s="1"/>
  <c r="G90" i="5" s="1"/>
  <c r="H7" i="4"/>
  <c r="J7" i="4"/>
  <c r="L7" i="4"/>
  <c r="N7" i="4"/>
  <c r="P7" i="4"/>
  <c r="R7" i="4"/>
  <c r="H12" i="4"/>
  <c r="J12" i="4"/>
  <c r="L12" i="4"/>
  <c r="N12" i="4"/>
  <c r="P12" i="4"/>
  <c r="R12" i="4"/>
  <c r="H17" i="4"/>
  <c r="J17" i="4"/>
  <c r="L17" i="4"/>
  <c r="N17" i="4"/>
  <c r="P17" i="4"/>
  <c r="R17" i="4"/>
  <c r="H22" i="4"/>
  <c r="J22" i="4"/>
  <c r="L22" i="4"/>
  <c r="N22" i="4"/>
  <c r="P22" i="4"/>
  <c r="R22" i="4"/>
  <c r="H27" i="4"/>
  <c r="J27" i="4"/>
  <c r="L27" i="4"/>
  <c r="N27" i="4"/>
  <c r="P27" i="4"/>
  <c r="R27" i="4"/>
  <c r="H32" i="4"/>
  <c r="J32" i="4"/>
  <c r="L32" i="4"/>
  <c r="N32" i="4"/>
  <c r="P32" i="4"/>
  <c r="R32" i="4"/>
  <c r="H37" i="4"/>
  <c r="J37" i="4"/>
  <c r="L37" i="4"/>
  <c r="N37" i="4"/>
  <c r="P37" i="4"/>
  <c r="R37" i="4"/>
  <c r="H42" i="4"/>
  <c r="J42" i="4"/>
  <c r="L42" i="4"/>
  <c r="N42" i="4"/>
  <c r="P42" i="4"/>
  <c r="R42" i="4"/>
  <c r="H47" i="4"/>
  <c r="J47" i="4"/>
  <c r="L47" i="4"/>
  <c r="N47" i="4"/>
  <c r="P47" i="4"/>
  <c r="R47" i="4"/>
  <c r="H51" i="4"/>
  <c r="J51" i="4"/>
  <c r="L51" i="4"/>
  <c r="N51" i="4"/>
  <c r="P51" i="4"/>
  <c r="R51" i="4"/>
  <c r="H56" i="4"/>
  <c r="J56" i="4"/>
  <c r="L56" i="4"/>
  <c r="N56" i="4"/>
  <c r="P56" i="4"/>
  <c r="R56" i="4"/>
  <c r="L2" i="3"/>
  <c r="O2" i="3"/>
  <c r="P3" i="3" s="1"/>
  <c r="R2" i="3"/>
  <c r="U2" i="3"/>
  <c r="V3" i="3" s="1"/>
  <c r="X2" i="3"/>
  <c r="AA2" i="3"/>
  <c r="AB3" i="3" s="1"/>
  <c r="AD2" i="3"/>
  <c r="AG2" i="3"/>
  <c r="AH3" i="3" s="1"/>
  <c r="AJ2" i="3"/>
  <c r="AM2" i="3"/>
  <c r="AN3" i="3" s="1"/>
  <c r="AP2" i="3"/>
  <c r="AS2" i="3"/>
  <c r="AT3" i="3" s="1"/>
  <c r="AV2" i="3"/>
  <c r="AY2" i="3"/>
  <c r="AZ3" i="3" s="1"/>
  <c r="BB2" i="3"/>
  <c r="BE2" i="3"/>
  <c r="BF3" i="3" s="1"/>
  <c r="BH2" i="3"/>
  <c r="BK2" i="3"/>
  <c r="BL3" i="3" s="1"/>
  <c r="BN2" i="3"/>
  <c r="BQ2" i="3"/>
  <c r="BR3" i="3" s="1"/>
  <c r="BT2" i="3"/>
  <c r="BW2" i="3"/>
  <c r="BX3" i="3" s="1"/>
  <c r="BZ2" i="3"/>
  <c r="CC2" i="3"/>
  <c r="CD3" i="3" s="1"/>
  <c r="CF2" i="3"/>
  <c r="CI2" i="3"/>
  <c r="CJ3" i="3" s="1"/>
  <c r="CL2" i="3"/>
  <c r="CO2" i="3"/>
  <c r="CP3" i="3" s="1"/>
  <c r="CR2" i="3"/>
  <c r="L3" i="3"/>
  <c r="M4" i="3" s="1"/>
  <c r="M3" i="3"/>
  <c r="O3" i="3"/>
  <c r="P4" i="3" s="1"/>
  <c r="S3" i="3"/>
  <c r="U3" i="3"/>
  <c r="V4" i="3" s="1"/>
  <c r="Y3" i="3"/>
  <c r="AA3" i="3"/>
  <c r="AB4" i="3" s="1"/>
  <c r="AE3" i="3"/>
  <c r="AG3" i="3"/>
  <c r="AH4" i="3" s="1"/>
  <c r="AK3" i="3"/>
  <c r="AM3" i="3"/>
  <c r="AN4" i="3" s="1"/>
  <c r="AQ3" i="3"/>
  <c r="AS3" i="3"/>
  <c r="AT4" i="3" s="1"/>
  <c r="AW3" i="3"/>
  <c r="AY3" i="3"/>
  <c r="AZ4" i="3" s="1"/>
  <c r="BC3" i="3"/>
  <c r="BE3" i="3"/>
  <c r="BF4" i="3" s="1"/>
  <c r="BI3" i="3"/>
  <c r="BK3" i="3"/>
  <c r="BL4" i="3" s="1"/>
  <c r="BO3" i="3"/>
  <c r="BQ3" i="3"/>
  <c r="BR4" i="3" s="1"/>
  <c r="BU3" i="3"/>
  <c r="BW3" i="3"/>
  <c r="BX4" i="3" s="1"/>
  <c r="CA3" i="3"/>
  <c r="CC3" i="3"/>
  <c r="CD4" i="3" s="1"/>
  <c r="CG3" i="3"/>
  <c r="CI3" i="3"/>
  <c r="CJ4" i="3" s="1"/>
  <c r="CM3" i="3"/>
  <c r="CO3" i="3"/>
  <c r="CP4" i="3" s="1"/>
  <c r="CS3" i="3"/>
  <c r="L4" i="3"/>
  <c r="M5" i="3" s="1"/>
  <c r="L5" i="3"/>
  <c r="M6" i="3" s="1"/>
  <c r="L6" i="3"/>
  <c r="M7" i="3" s="1"/>
  <c r="L7" i="3"/>
  <c r="M8" i="3" s="1"/>
  <c r="L8" i="3"/>
  <c r="M9" i="3" s="1"/>
  <c r="L9" i="3"/>
  <c r="M10" i="3" s="1"/>
  <c r="L10" i="3"/>
  <c r="M11" i="3" s="1"/>
  <c r="L11" i="3"/>
  <c r="M12" i="3" s="1"/>
  <c r="L12" i="3"/>
  <c r="M13" i="3" s="1"/>
  <c r="L13" i="3"/>
  <c r="M14" i="3" s="1"/>
  <c r="L14" i="3"/>
  <c r="M15" i="3" s="1"/>
  <c r="L15" i="3"/>
  <c r="M16" i="3" s="1"/>
  <c r="L16" i="3"/>
  <c r="M17" i="3" s="1"/>
  <c r="L17" i="3"/>
  <c r="M18" i="3" s="1"/>
  <c r="L18" i="3"/>
  <c r="M19" i="3" s="1"/>
  <c r="L19" i="3"/>
  <c r="M20" i="3" s="1"/>
  <c r="L20" i="3"/>
  <c r="M21" i="3" s="1"/>
  <c r="L21" i="3"/>
  <c r="O21" i="3"/>
  <c r="L22" i="3"/>
  <c r="M22" i="3"/>
  <c r="O22" i="3" s="1"/>
  <c r="P23" i="3" s="1"/>
  <c r="P22" i="3"/>
  <c r="R22" i="3" s="1"/>
  <c r="S23" i="3" s="1"/>
  <c r="L23" i="3"/>
  <c r="M23" i="3"/>
  <c r="O23" i="3" s="1"/>
  <c r="P24" i="3" s="1"/>
  <c r="L24" i="3"/>
  <c r="M24" i="3"/>
  <c r="O24" i="3" s="1"/>
  <c r="P25" i="3" s="1"/>
  <c r="L25" i="3"/>
  <c r="M25" i="3"/>
  <c r="O25" i="3" s="1"/>
  <c r="P26" i="3" s="1"/>
  <c r="L26" i="3"/>
  <c r="M26" i="3"/>
  <c r="O26" i="3" s="1"/>
  <c r="P27" i="3" s="1"/>
  <c r="L27" i="3"/>
  <c r="M27" i="3"/>
  <c r="O27" i="3" s="1"/>
  <c r="P28" i="3" s="1"/>
  <c r="L28" i="3"/>
  <c r="M28" i="3"/>
  <c r="O28" i="3" s="1"/>
  <c r="P29" i="3" s="1"/>
  <c r="L29" i="3"/>
  <c r="M29" i="3"/>
  <c r="O29" i="3" s="1"/>
  <c r="P30" i="3" s="1"/>
  <c r="L30" i="3"/>
  <c r="M30" i="3"/>
  <c r="O30" i="3" s="1"/>
  <c r="P31" i="3" s="1"/>
  <c r="L31" i="3"/>
  <c r="M31" i="3"/>
  <c r="O31" i="3" s="1"/>
  <c r="P32" i="3" s="1"/>
  <c r="L32" i="3"/>
  <c r="M32" i="3"/>
  <c r="O32" i="3" s="1"/>
  <c r="P33" i="3" s="1"/>
  <c r="L33" i="3"/>
  <c r="M33" i="3"/>
  <c r="O33" i="3" s="1"/>
  <c r="P34" i="3" s="1"/>
  <c r="L34" i="3"/>
  <c r="M34" i="3"/>
  <c r="O34" i="3" s="1"/>
  <c r="P35" i="3" s="1"/>
  <c r="L35" i="3"/>
  <c r="M35" i="3"/>
  <c r="O35" i="3" s="1"/>
  <c r="P36" i="3" s="1"/>
  <c r="L36" i="3"/>
  <c r="M36" i="3"/>
  <c r="O36" i="3" s="1"/>
  <c r="P37" i="3" s="1"/>
  <c r="L37" i="3"/>
  <c r="M37" i="3"/>
  <c r="O37" i="3" s="1"/>
  <c r="P38" i="3" s="1"/>
  <c r="L38" i="3"/>
  <c r="M38" i="3"/>
  <c r="O38" i="3" s="1"/>
  <c r="P39" i="3" s="1"/>
  <c r="L39" i="3"/>
  <c r="M39" i="3"/>
  <c r="O39" i="3" s="1"/>
  <c r="P40" i="3" s="1"/>
  <c r="L40" i="3"/>
  <c r="M40" i="3"/>
  <c r="O40" i="3" s="1"/>
  <c r="P41" i="3" s="1"/>
  <c r="L41" i="3"/>
  <c r="M41" i="3"/>
  <c r="O41" i="3" s="1"/>
  <c r="P42" i="3" s="1"/>
  <c r="L42" i="3"/>
  <c r="M42" i="3"/>
  <c r="O42" i="3" s="1"/>
  <c r="P43" i="3" s="1"/>
  <c r="L43" i="3"/>
  <c r="M43" i="3"/>
  <c r="O43" i="3" s="1"/>
  <c r="P44" i="3" s="1"/>
  <c r="R44" i="3" s="1"/>
  <c r="L44" i="3"/>
  <c r="M44" i="3"/>
  <c r="O44" i="3" s="1"/>
  <c r="P45" i="3" s="1"/>
  <c r="L45" i="3"/>
  <c r="M45" i="3"/>
  <c r="O45" i="3" s="1"/>
  <c r="S45" i="3"/>
  <c r="U45" i="3" s="1"/>
  <c r="L46" i="3"/>
  <c r="M46" i="3"/>
  <c r="O46" i="3" s="1"/>
  <c r="L47" i="3"/>
  <c r="M47" i="3"/>
  <c r="O47" i="3" s="1"/>
  <c r="L48" i="3"/>
  <c r="M49" i="3" s="1"/>
  <c r="M48" i="3"/>
  <c r="O48" i="3"/>
  <c r="P49" i="3" s="1"/>
  <c r="L49" i="3"/>
  <c r="M50" i="3" s="1"/>
  <c r="L50" i="3"/>
  <c r="M51" i="3" s="1"/>
  <c r="L51" i="3"/>
  <c r="M52" i="3" s="1"/>
  <c r="L52" i="3"/>
  <c r="M53" i="3" s="1"/>
  <c r="L53" i="3"/>
  <c r="M54" i="3" s="1"/>
  <c r="L54" i="3"/>
  <c r="M55" i="3" s="1"/>
  <c r="L55" i="3"/>
  <c r="M56" i="3" s="1"/>
  <c r="O56" i="3" s="1"/>
  <c r="L56" i="3"/>
  <c r="C2" i="2"/>
  <c r="E2" i="2" s="1"/>
  <c r="C3" i="2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L3" i="21"/>
  <c r="M4" i="21" s="1"/>
  <c r="R3" i="21"/>
  <c r="S4" i="21"/>
  <c r="X3" i="21"/>
  <c r="Y4" i="21"/>
  <c r="AD3" i="21"/>
  <c r="AE4" i="21"/>
  <c r="AJ3" i="21"/>
  <c r="AK4" i="21"/>
  <c r="AP3" i="21"/>
  <c r="AQ4" i="21"/>
  <c r="AV3" i="21"/>
  <c r="AW4" i="21"/>
  <c r="BB3" i="21"/>
  <c r="BC4" i="21"/>
  <c r="BH3" i="21"/>
  <c r="BI4" i="21"/>
  <c r="BN3" i="21"/>
  <c r="BO4" i="21"/>
  <c r="BT3" i="21"/>
  <c r="BU4" i="21"/>
  <c r="BZ3" i="21"/>
  <c r="CA4" i="21"/>
  <c r="CF3" i="21"/>
  <c r="CG4" i="21"/>
  <c r="CL3" i="21"/>
  <c r="CM4" i="21"/>
  <c r="I4" i="21"/>
  <c r="J5" i="21"/>
  <c r="I3" i="21"/>
  <c r="J4" i="21"/>
  <c r="O3" i="21"/>
  <c r="P4" i="21"/>
  <c r="U3" i="21"/>
  <c r="V4" i="21"/>
  <c r="AA3" i="21"/>
  <c r="AB4" i="21"/>
  <c r="AG3" i="21"/>
  <c r="AH4" i="21"/>
  <c r="AM3" i="21"/>
  <c r="AN4" i="21"/>
  <c r="AS3" i="21"/>
  <c r="AT4" i="21"/>
  <c r="AY3" i="21"/>
  <c r="AZ4" i="21"/>
  <c r="BE3" i="21"/>
  <c r="BF4" i="21"/>
  <c r="BK3" i="21"/>
  <c r="BL4" i="21"/>
  <c r="BQ3" i="21"/>
  <c r="BR4" i="21"/>
  <c r="BW3" i="21"/>
  <c r="BX4" i="21"/>
  <c r="CC3" i="21"/>
  <c r="CD4" i="21"/>
  <c r="CI3" i="21"/>
  <c r="CJ4" i="21"/>
  <c r="I5" i="21"/>
  <c r="J6" i="21"/>
  <c r="I8" i="21"/>
  <c r="J9" i="21"/>
  <c r="I10" i="21"/>
  <c r="J11" i="21"/>
  <c r="I12" i="21"/>
  <c r="J13" i="21"/>
  <c r="I14" i="21"/>
  <c r="J15" i="21"/>
  <c r="I16" i="21"/>
  <c r="J17" i="21"/>
  <c r="I18" i="21"/>
  <c r="J19" i="21"/>
  <c r="I20" i="21"/>
  <c r="J21" i="21"/>
  <c r="I22" i="21"/>
  <c r="J23" i="21"/>
  <c r="I6" i="21"/>
  <c r="J7" i="21"/>
  <c r="I7" i="21"/>
  <c r="J8" i="21"/>
  <c r="I9" i="21"/>
  <c r="J10" i="21"/>
  <c r="I11" i="21"/>
  <c r="J12" i="21"/>
  <c r="I13" i="21"/>
  <c r="J14" i="21"/>
  <c r="I15" i="21"/>
  <c r="J16" i="21"/>
  <c r="I17" i="21"/>
  <c r="J18" i="21"/>
  <c r="I19" i="21"/>
  <c r="J20" i="21"/>
  <c r="I21" i="21"/>
  <c r="J22" i="21"/>
  <c r="I23" i="21"/>
  <c r="J24" i="21"/>
  <c r="I42" i="21"/>
  <c r="J43" i="21" s="1"/>
  <c r="I43" i="21"/>
  <c r="J44" i="21" s="1"/>
  <c r="I44" i="21"/>
  <c r="J45" i="21" s="1"/>
  <c r="I45" i="21"/>
  <c r="J46" i="21" s="1"/>
  <c r="I46" i="21"/>
  <c r="J47" i="21" s="1"/>
  <c r="I47" i="21"/>
  <c r="J48" i="21" s="1"/>
  <c r="GE15" i="5"/>
  <c r="GF16" i="5" s="1"/>
  <c r="FU15" i="5"/>
  <c r="FV16" i="5" s="1"/>
  <c r="FX16" i="5" s="1"/>
  <c r="FY16" i="5" s="1"/>
  <c r="FZ16" i="5" s="1"/>
  <c r="GA17" i="5" s="1"/>
  <c r="GC17" i="5" s="1"/>
  <c r="GD17" i="5" s="1"/>
  <c r="GE17" i="5" s="1"/>
  <c r="GF18" i="5" s="1"/>
  <c r="FA15" i="5"/>
  <c r="FB16" i="5" s="1"/>
  <c r="FD16" i="5" s="1"/>
  <c r="FE16" i="5" s="1"/>
  <c r="FF16" i="5" s="1"/>
  <c r="FG17" i="5" s="1"/>
  <c r="FI17" i="5" s="1"/>
  <c r="FJ17" i="5" s="1"/>
  <c r="FK17" i="5" s="1"/>
  <c r="FL18" i="5" s="1"/>
  <c r="FN18" i="5" s="1"/>
  <c r="FO18" i="5" s="1"/>
  <c r="FP18" i="5" s="1"/>
  <c r="FQ19" i="5" s="1"/>
  <c r="FS19" i="5" s="1"/>
  <c r="FT19" i="5" s="1"/>
  <c r="FU19" i="5" s="1"/>
  <c r="FV20" i="5" s="1"/>
  <c r="FX20" i="5" s="1"/>
  <c r="FY20" i="5" s="1"/>
  <c r="FZ20" i="5" s="1"/>
  <c r="GA21" i="5" s="1"/>
  <c r="GC21" i="5" s="1"/>
  <c r="GD21" i="5" s="1"/>
  <c r="GE21" i="5" s="1"/>
  <c r="GF22" i="5" s="1"/>
  <c r="EG15" i="5"/>
  <c r="EH16" i="5" s="1"/>
  <c r="EJ16" i="5" s="1"/>
  <c r="EK16" i="5" s="1"/>
  <c r="EL16" i="5" s="1"/>
  <c r="EM17" i="5" s="1"/>
  <c r="EO17" i="5" s="1"/>
  <c r="EP17" i="5" s="1"/>
  <c r="EQ17" i="5" s="1"/>
  <c r="ER18" i="5" s="1"/>
  <c r="ET18" i="5" s="1"/>
  <c r="EU18" i="5" s="1"/>
  <c r="EV18" i="5" s="1"/>
  <c r="EW19" i="5" s="1"/>
  <c r="EY19" i="5" s="1"/>
  <c r="EZ19" i="5" s="1"/>
  <c r="FA19" i="5" s="1"/>
  <c r="FB20" i="5" s="1"/>
  <c r="FD20" i="5" s="1"/>
  <c r="FE20" i="5" s="1"/>
  <c r="FF20" i="5" s="1"/>
  <c r="FG21" i="5" s="1"/>
  <c r="FI21" i="5" s="1"/>
  <c r="FJ21" i="5" s="1"/>
  <c r="FK21" i="5" s="1"/>
  <c r="FL22" i="5" s="1"/>
  <c r="FN22" i="5" s="1"/>
  <c r="FO22" i="5" s="1"/>
  <c r="FP22" i="5" s="1"/>
  <c r="FQ23" i="5" s="1"/>
  <c r="FS23" i="5" s="1"/>
  <c r="FT23" i="5" s="1"/>
  <c r="FU23" i="5" s="1"/>
  <c r="FV24" i="5" s="1"/>
  <c r="FX24" i="5" s="1"/>
  <c r="FY24" i="5" s="1"/>
  <c r="FZ24" i="5" s="1"/>
  <c r="GA25" i="5" s="1"/>
  <c r="GC25" i="5" s="1"/>
  <c r="GD25" i="5" s="1"/>
  <c r="GE25" i="5" s="1"/>
  <c r="GF26" i="5" s="1"/>
  <c r="CI9" i="5"/>
  <c r="CJ10" i="5" s="1"/>
  <c r="CL10" i="5" s="1"/>
  <c r="CM10" i="5" s="1"/>
  <c r="CN10" i="5" s="1"/>
  <c r="CO11" i="5" s="1"/>
  <c r="CQ11" i="5" s="1"/>
  <c r="CR11" i="5" s="1"/>
  <c r="CS11" i="5" s="1"/>
  <c r="CT12" i="5" s="1"/>
  <c r="CV12" i="5" s="1"/>
  <c r="CW12" i="5" s="1"/>
  <c r="CX12" i="5" s="1"/>
  <c r="CY13" i="5" s="1"/>
  <c r="DA13" i="5" s="1"/>
  <c r="DB13" i="5" s="1"/>
  <c r="DC13" i="5" s="1"/>
  <c r="DD14" i="5" s="1"/>
  <c r="DF14" i="5" s="1"/>
  <c r="DG14" i="5" s="1"/>
  <c r="DH14" i="5" s="1"/>
  <c r="DI15" i="5" s="1"/>
  <c r="DK15" i="5" s="1"/>
  <c r="DL15" i="5" s="1"/>
  <c r="AF16" i="5"/>
  <c r="AG17" i="5" s="1"/>
  <c r="AI17" i="5" s="1"/>
  <c r="AJ17" i="5" s="1"/>
  <c r="AK17" i="5" s="1"/>
  <c r="AL18" i="5" s="1"/>
  <c r="AN18" i="5" s="1"/>
  <c r="AO18" i="5" s="1"/>
  <c r="AP18" i="5" s="1"/>
  <c r="AQ19" i="5" s="1"/>
  <c r="AS19" i="5" s="1"/>
  <c r="AT19" i="5" s="1"/>
  <c r="AU19" i="5" s="1"/>
  <c r="AV20" i="5" s="1"/>
  <c r="AX20" i="5" s="1"/>
  <c r="AY20" i="5" s="1"/>
  <c r="AZ20" i="5" s="1"/>
  <c r="BA21" i="5" s="1"/>
  <c r="BC21" i="5" s="1"/>
  <c r="BD21" i="5" s="1"/>
  <c r="BE21" i="5" s="1"/>
  <c r="BF22" i="5" s="1"/>
  <c r="BH22" i="5" s="1"/>
  <c r="BI22" i="5" s="1"/>
  <c r="V16" i="5"/>
  <c r="W17" i="5" s="1"/>
  <c r="Y17" i="5" s="1"/>
  <c r="Z17" i="5" s="1"/>
  <c r="AA17" i="5" s="1"/>
  <c r="AB18" i="5" s="1"/>
  <c r="AD18" i="5" s="1"/>
  <c r="AE18" i="5" s="1"/>
  <c r="AF18" i="5" s="1"/>
  <c r="AG19" i="5" s="1"/>
  <c r="AI19" i="5" s="1"/>
  <c r="AJ19" i="5" s="1"/>
  <c r="AK19" i="5" s="1"/>
  <c r="AL20" i="5" s="1"/>
  <c r="AN20" i="5" s="1"/>
  <c r="AO20" i="5" s="1"/>
  <c r="AP20" i="5" s="1"/>
  <c r="AQ21" i="5" s="1"/>
  <c r="AS21" i="5" s="1"/>
  <c r="AT21" i="5" s="1"/>
  <c r="AU21" i="5" s="1"/>
  <c r="AV22" i="5" s="1"/>
  <c r="AX22" i="5" s="1"/>
  <c r="AY22" i="5" s="1"/>
  <c r="L16" i="5"/>
  <c r="M17" i="5" s="1"/>
  <c r="O17" i="5" s="1"/>
  <c r="P17" i="5" s="1"/>
  <c r="Q17" i="5" s="1"/>
  <c r="R18" i="5" s="1"/>
  <c r="T18" i="5" s="1"/>
  <c r="U18" i="5" s="1"/>
  <c r="V18" i="5" s="1"/>
  <c r="W19" i="5" s="1"/>
  <c r="Y19" i="5" s="1"/>
  <c r="Z19" i="5" s="1"/>
  <c r="AA19" i="5" s="1"/>
  <c r="AB20" i="5" s="1"/>
  <c r="AD20" i="5" s="1"/>
  <c r="AE20" i="5" s="1"/>
  <c r="AF20" i="5" s="1"/>
  <c r="AG21" i="5" s="1"/>
  <c r="AI21" i="5" s="1"/>
  <c r="AJ21" i="5" s="1"/>
  <c r="AK21" i="5" s="1"/>
  <c r="AL22" i="5" s="1"/>
  <c r="AN22" i="5" s="1"/>
  <c r="AO22" i="5" s="1"/>
  <c r="F62" i="5"/>
  <c r="G62" i="5" s="1"/>
  <c r="H63" i="5" s="1"/>
  <c r="J63" i="5" s="1"/>
  <c r="K63" i="5" s="1"/>
  <c r="L63" i="5" s="1"/>
  <c r="M64" i="5" s="1"/>
  <c r="O64" i="5" s="1"/>
  <c r="P64" i="5" s="1"/>
  <c r="Q64" i="5" s="1"/>
  <c r="R65" i="5" s="1"/>
  <c r="T65" i="5" s="1"/>
  <c r="U65" i="5" s="1"/>
  <c r="V65" i="5" s="1"/>
  <c r="W66" i="5" s="1"/>
  <c r="Y66" i="5" s="1"/>
  <c r="Z66" i="5" s="1"/>
  <c r="AA66" i="5" s="1"/>
  <c r="AB67" i="5" s="1"/>
  <c r="AD67" i="5" s="1"/>
  <c r="AE67" i="5" s="1"/>
  <c r="AF67" i="5" s="1"/>
  <c r="AG68" i="5" s="1"/>
  <c r="AI68" i="5" s="1"/>
  <c r="AJ68" i="5" s="1"/>
  <c r="AK68" i="5" s="1"/>
  <c r="AL69" i="5" s="1"/>
  <c r="AN69" i="5" s="1"/>
  <c r="AO69" i="5" s="1"/>
  <c r="AP69" i="5" s="1"/>
  <c r="AQ70" i="5" s="1"/>
  <c r="AS70" i="5" s="1"/>
  <c r="AT70" i="5" s="1"/>
  <c r="AU70" i="5" s="1"/>
  <c r="AV71" i="5" s="1"/>
  <c r="AX71" i="5" s="1"/>
  <c r="AY71" i="5" s="1"/>
  <c r="AZ71" i="5" s="1"/>
  <c r="BA72" i="5" s="1"/>
  <c r="BC72" i="5" s="1"/>
  <c r="BD72" i="5" s="1"/>
  <c r="BE72" i="5" s="1"/>
  <c r="BF73" i="5" s="1"/>
  <c r="BH73" i="5" s="1"/>
  <c r="BI73" i="5" s="1"/>
  <c r="BJ73" i="5" s="1"/>
  <c r="BK74" i="5" s="1"/>
  <c r="BM74" i="5" s="1"/>
  <c r="BN74" i="5" s="1"/>
  <c r="BO74" i="5" s="1"/>
  <c r="BP75" i="5" s="1"/>
  <c r="BR75" i="5" s="1"/>
  <c r="BS75" i="5" s="1"/>
  <c r="BT75" i="5" s="1"/>
  <c r="BU76" i="5" s="1"/>
  <c r="BW76" i="5" s="1"/>
  <c r="BX76" i="5" s="1"/>
  <c r="BY76" i="5" s="1"/>
  <c r="BZ77" i="5" s="1"/>
  <c r="CB77" i="5" s="1"/>
  <c r="CC77" i="5" s="1"/>
  <c r="CD77" i="5" s="1"/>
  <c r="CE78" i="5" s="1"/>
  <c r="CG78" i="5" s="1"/>
  <c r="CH78" i="5" s="1"/>
  <c r="CI78" i="5" s="1"/>
  <c r="CJ79" i="5" s="1"/>
  <c r="CL79" i="5" s="1"/>
  <c r="CM79" i="5" s="1"/>
  <c r="CN79" i="5" s="1"/>
  <c r="CO80" i="5" s="1"/>
  <c r="CQ80" i="5" s="1"/>
  <c r="CR80" i="5" s="1"/>
  <c r="CS80" i="5" s="1"/>
  <c r="CT81" i="5" s="1"/>
  <c r="CV81" i="5" s="1"/>
  <c r="CW81" i="5" s="1"/>
  <c r="CX81" i="5" s="1"/>
  <c r="CY82" i="5" s="1"/>
  <c r="DA82" i="5" s="1"/>
  <c r="DB82" i="5" s="1"/>
  <c r="DC82" i="5" s="1"/>
  <c r="DD83" i="5" s="1"/>
  <c r="DF83" i="5" s="1"/>
  <c r="DG83" i="5" s="1"/>
  <c r="DH83" i="5" s="1"/>
  <c r="DI84" i="5" s="1"/>
  <c r="DK84" i="5" s="1"/>
  <c r="DL84" i="5" s="1"/>
  <c r="DM84" i="5" s="1"/>
  <c r="DN85" i="5" s="1"/>
  <c r="DP85" i="5" s="1"/>
  <c r="DQ85" i="5" s="1"/>
  <c r="DR85" i="5" s="1"/>
  <c r="DS86" i="5" s="1"/>
  <c r="DU86" i="5" s="1"/>
  <c r="DV86" i="5" s="1"/>
  <c r="DW86" i="5" s="1"/>
  <c r="DX87" i="5" s="1"/>
  <c r="DZ87" i="5" s="1"/>
  <c r="EA87" i="5" s="1"/>
  <c r="EB87" i="5" s="1"/>
  <c r="EC88" i="5" s="1"/>
  <c r="EE88" i="5" s="1"/>
  <c r="EF88" i="5" s="1"/>
  <c r="EG88" i="5" s="1"/>
  <c r="EH89" i="5" s="1"/>
  <c r="EJ89" i="5" s="1"/>
  <c r="EK89" i="5" s="1"/>
  <c r="EL89" i="5" s="1"/>
  <c r="EM90" i="5" s="1"/>
  <c r="EO90" i="5" s="1"/>
  <c r="EP90" i="5" s="1"/>
  <c r="EQ90" i="5" s="1"/>
  <c r="F63" i="5"/>
  <c r="G63" i="5" s="1"/>
  <c r="H64" i="5" s="1"/>
  <c r="J64" i="5" s="1"/>
  <c r="K64" i="5" s="1"/>
  <c r="L64" i="5" s="1"/>
  <c r="M65" i="5" s="1"/>
  <c r="O65" i="5" s="1"/>
  <c r="P65" i="5" s="1"/>
  <c r="Q65" i="5" s="1"/>
  <c r="R66" i="5" s="1"/>
  <c r="T66" i="5" s="1"/>
  <c r="U66" i="5" s="1"/>
  <c r="V66" i="5" s="1"/>
  <c r="W67" i="5" s="1"/>
  <c r="Y67" i="5" s="1"/>
  <c r="Z67" i="5" s="1"/>
  <c r="AA67" i="5" s="1"/>
  <c r="AB68" i="5" s="1"/>
  <c r="AD68" i="5" s="1"/>
  <c r="AE68" i="5" s="1"/>
  <c r="AF68" i="5" s="1"/>
  <c r="AG69" i="5" s="1"/>
  <c r="AI69" i="5" s="1"/>
  <c r="AJ69" i="5" s="1"/>
  <c r="AK69" i="5" s="1"/>
  <c r="AL70" i="5" s="1"/>
  <c r="AN70" i="5" s="1"/>
  <c r="AO70" i="5" s="1"/>
  <c r="AP70" i="5" s="1"/>
  <c r="AQ71" i="5" s="1"/>
  <c r="AS71" i="5" s="1"/>
  <c r="AT71" i="5" s="1"/>
  <c r="AU71" i="5" s="1"/>
  <c r="AV72" i="5" s="1"/>
  <c r="AX72" i="5" s="1"/>
  <c r="AY72" i="5" s="1"/>
  <c r="AZ72" i="5" s="1"/>
  <c r="BA73" i="5" s="1"/>
  <c r="BC73" i="5" s="1"/>
  <c r="BD73" i="5" s="1"/>
  <c r="BE73" i="5" s="1"/>
  <c r="BF74" i="5" s="1"/>
  <c r="BH74" i="5" s="1"/>
  <c r="BI74" i="5" s="1"/>
  <c r="BJ74" i="5" s="1"/>
  <c r="BK75" i="5" s="1"/>
  <c r="BM75" i="5" s="1"/>
  <c r="BN75" i="5" s="1"/>
  <c r="BO75" i="5" s="1"/>
  <c r="BP76" i="5" s="1"/>
  <c r="BR76" i="5" s="1"/>
  <c r="BS76" i="5" s="1"/>
  <c r="BT76" i="5" s="1"/>
  <c r="BU77" i="5" s="1"/>
  <c r="BW77" i="5" s="1"/>
  <c r="BX77" i="5" s="1"/>
  <c r="BY77" i="5" s="1"/>
  <c r="BZ78" i="5" s="1"/>
  <c r="CB78" i="5" s="1"/>
  <c r="CC78" i="5" s="1"/>
  <c r="CD78" i="5" s="1"/>
  <c r="CE79" i="5" s="1"/>
  <c r="CG79" i="5" s="1"/>
  <c r="CH79" i="5" s="1"/>
  <c r="CI79" i="5" s="1"/>
  <c r="CJ80" i="5" s="1"/>
  <c r="CL80" i="5" s="1"/>
  <c r="CM80" i="5" s="1"/>
  <c r="CN80" i="5" s="1"/>
  <c r="CO81" i="5" s="1"/>
  <c r="CQ81" i="5" s="1"/>
  <c r="CR81" i="5" s="1"/>
  <c r="CS81" i="5" s="1"/>
  <c r="CT82" i="5" s="1"/>
  <c r="CV82" i="5" s="1"/>
  <c r="CW82" i="5" s="1"/>
  <c r="CX82" i="5" s="1"/>
  <c r="CY83" i="5" s="1"/>
  <c r="DA83" i="5" s="1"/>
  <c r="DB83" i="5" s="1"/>
  <c r="DC83" i="5" s="1"/>
  <c r="DD84" i="5" s="1"/>
  <c r="DF84" i="5" s="1"/>
  <c r="DG84" i="5" s="1"/>
  <c r="DH84" i="5" s="1"/>
  <c r="DI85" i="5" s="1"/>
  <c r="DK85" i="5" s="1"/>
  <c r="DL85" i="5" s="1"/>
  <c r="DM85" i="5" s="1"/>
  <c r="DN86" i="5" s="1"/>
  <c r="DP86" i="5" s="1"/>
  <c r="DQ86" i="5" s="1"/>
  <c r="DR86" i="5" s="1"/>
  <c r="DS87" i="5" s="1"/>
  <c r="DU87" i="5" s="1"/>
  <c r="DV87" i="5" s="1"/>
  <c r="DW87" i="5" s="1"/>
  <c r="DX88" i="5" s="1"/>
  <c r="DZ88" i="5" s="1"/>
  <c r="EA88" i="5" s="1"/>
  <c r="EB88" i="5" s="1"/>
  <c r="EC89" i="5" s="1"/>
  <c r="EE89" i="5" s="1"/>
  <c r="EF89" i="5" s="1"/>
  <c r="EG89" i="5" s="1"/>
  <c r="EH90" i="5" s="1"/>
  <c r="EJ90" i="5" s="1"/>
  <c r="EK90" i="5" s="1"/>
  <c r="EL90" i="5" s="1"/>
  <c r="F61" i="5"/>
  <c r="G61" i="5" s="1"/>
  <c r="H62" i="5" s="1"/>
  <c r="J62" i="5" s="1"/>
  <c r="K62" i="5" s="1"/>
  <c r="L62" i="5" s="1"/>
  <c r="M63" i="5" s="1"/>
  <c r="O63" i="5" s="1"/>
  <c r="P63" i="5" s="1"/>
  <c r="Q63" i="5" s="1"/>
  <c r="R64" i="5" s="1"/>
  <c r="T64" i="5" s="1"/>
  <c r="U64" i="5" s="1"/>
  <c r="V64" i="5" s="1"/>
  <c r="W65" i="5" s="1"/>
  <c r="Y65" i="5" s="1"/>
  <c r="Z65" i="5" s="1"/>
  <c r="AA65" i="5" s="1"/>
  <c r="AB66" i="5" s="1"/>
  <c r="AD66" i="5" s="1"/>
  <c r="AE66" i="5" s="1"/>
  <c r="AF66" i="5" s="1"/>
  <c r="AG67" i="5" s="1"/>
  <c r="AI67" i="5" s="1"/>
  <c r="AJ67" i="5" s="1"/>
  <c r="AK67" i="5" s="1"/>
  <c r="AL68" i="5" s="1"/>
  <c r="AN68" i="5" s="1"/>
  <c r="AO68" i="5" s="1"/>
  <c r="AP68" i="5" s="1"/>
  <c r="AQ69" i="5" s="1"/>
  <c r="AS69" i="5" s="1"/>
  <c r="AT69" i="5" s="1"/>
  <c r="AU69" i="5" s="1"/>
  <c r="AV70" i="5" s="1"/>
  <c r="AX70" i="5" s="1"/>
  <c r="AY70" i="5" s="1"/>
  <c r="AZ70" i="5" s="1"/>
  <c r="BA71" i="5" s="1"/>
  <c r="BC71" i="5" s="1"/>
  <c r="BD71" i="5" s="1"/>
  <c r="BE71" i="5" s="1"/>
  <c r="BF72" i="5" s="1"/>
  <c r="BH72" i="5" s="1"/>
  <c r="BI72" i="5" s="1"/>
  <c r="BJ72" i="5" s="1"/>
  <c r="BK73" i="5" s="1"/>
  <c r="BM73" i="5" s="1"/>
  <c r="BN73" i="5" s="1"/>
  <c r="BO73" i="5" s="1"/>
  <c r="BP74" i="5" s="1"/>
  <c r="BR74" i="5" s="1"/>
  <c r="BS74" i="5" s="1"/>
  <c r="BT74" i="5" s="1"/>
  <c r="BU75" i="5" s="1"/>
  <c r="BW75" i="5" s="1"/>
  <c r="BX75" i="5" s="1"/>
  <c r="BY75" i="5" s="1"/>
  <c r="BZ76" i="5" s="1"/>
  <c r="CB76" i="5" s="1"/>
  <c r="CC76" i="5" s="1"/>
  <c r="F60" i="5"/>
  <c r="G60" i="5" s="1"/>
  <c r="H61" i="5" s="1"/>
  <c r="J61" i="5" s="1"/>
  <c r="K61" i="5" s="1"/>
  <c r="L61" i="5" s="1"/>
  <c r="M62" i="5" s="1"/>
  <c r="O62" i="5" s="1"/>
  <c r="P62" i="5" s="1"/>
  <c r="Q62" i="5" s="1"/>
  <c r="R63" i="5" s="1"/>
  <c r="T63" i="5" s="1"/>
  <c r="U63" i="5" s="1"/>
  <c r="V63" i="5" s="1"/>
  <c r="W64" i="5" s="1"/>
  <c r="Y64" i="5" s="1"/>
  <c r="Z64" i="5" s="1"/>
  <c r="AA64" i="5" s="1"/>
  <c r="AB65" i="5" s="1"/>
  <c r="AD65" i="5" s="1"/>
  <c r="AE65" i="5" s="1"/>
  <c r="AF65" i="5" s="1"/>
  <c r="AG66" i="5" s="1"/>
  <c r="AI66" i="5" s="1"/>
  <c r="AJ66" i="5" s="1"/>
  <c r="AK66" i="5" s="1"/>
  <c r="AL67" i="5" s="1"/>
  <c r="AN67" i="5" s="1"/>
  <c r="AO67" i="5" s="1"/>
  <c r="AP67" i="5" s="1"/>
  <c r="AQ68" i="5" s="1"/>
  <c r="AS68" i="5" s="1"/>
  <c r="AT68" i="5" s="1"/>
  <c r="AU68" i="5" s="1"/>
  <c r="AV69" i="5" s="1"/>
  <c r="AX69" i="5" s="1"/>
  <c r="AY69" i="5" s="1"/>
  <c r="AZ69" i="5" s="1"/>
  <c r="BA70" i="5" s="1"/>
  <c r="BC70" i="5" s="1"/>
  <c r="BD70" i="5" s="1"/>
  <c r="BE70" i="5" s="1"/>
  <c r="BF71" i="5" s="1"/>
  <c r="BH71" i="5" s="1"/>
  <c r="BI71" i="5" s="1"/>
  <c r="BJ71" i="5" s="1"/>
  <c r="BK72" i="5" s="1"/>
  <c r="BM72" i="5" s="1"/>
  <c r="BN72" i="5" s="1"/>
  <c r="BO72" i="5" s="1"/>
  <c r="BP73" i="5" s="1"/>
  <c r="BR73" i="5" s="1"/>
  <c r="BS73" i="5" s="1"/>
  <c r="BT73" i="5" s="1"/>
  <c r="BU74" i="5" s="1"/>
  <c r="BW74" i="5" s="1"/>
  <c r="BX74" i="5" s="1"/>
  <c r="BY74" i="5" s="1"/>
  <c r="BZ75" i="5" s="1"/>
  <c r="CB75" i="5" s="1"/>
  <c r="CC75" i="5" s="1"/>
  <c r="CD75" i="5" s="1"/>
  <c r="CE76" i="5" s="1"/>
  <c r="CG76" i="5" s="1"/>
  <c r="CH76" i="5" s="1"/>
  <c r="CI76" i="5" s="1"/>
  <c r="CJ77" i="5" s="1"/>
  <c r="CL77" i="5" s="1"/>
  <c r="CM77" i="5" s="1"/>
  <c r="CN77" i="5" s="1"/>
  <c r="CO78" i="5" s="1"/>
  <c r="CQ78" i="5" s="1"/>
  <c r="CR78" i="5" s="1"/>
  <c r="CS78" i="5" s="1"/>
  <c r="CT79" i="5" s="1"/>
  <c r="CV79" i="5" s="1"/>
  <c r="CW79" i="5" s="1"/>
  <c r="CX79" i="5" s="1"/>
  <c r="CY80" i="5" s="1"/>
  <c r="DA80" i="5" s="1"/>
  <c r="DB80" i="5" s="1"/>
  <c r="DC80" i="5" s="1"/>
  <c r="DD81" i="5" s="1"/>
  <c r="DF81" i="5" s="1"/>
  <c r="DG81" i="5" s="1"/>
  <c r="DH81" i="5" s="1"/>
  <c r="DI82" i="5" s="1"/>
  <c r="DK82" i="5" s="1"/>
  <c r="DL82" i="5" s="1"/>
  <c r="DM82" i="5" s="1"/>
  <c r="DN83" i="5" s="1"/>
  <c r="DP83" i="5" s="1"/>
  <c r="DQ83" i="5" s="1"/>
  <c r="DR83" i="5" s="1"/>
  <c r="DS84" i="5" s="1"/>
  <c r="DU84" i="5" s="1"/>
  <c r="DV84" i="5" s="1"/>
  <c r="DW84" i="5" s="1"/>
  <c r="DX85" i="5" s="1"/>
  <c r="DZ85" i="5" s="1"/>
  <c r="EA85" i="5" s="1"/>
  <c r="EB85" i="5" s="1"/>
  <c r="EC86" i="5" s="1"/>
  <c r="EE86" i="5" s="1"/>
  <c r="EF86" i="5" s="1"/>
  <c r="EG86" i="5" s="1"/>
  <c r="EH87" i="5" s="1"/>
  <c r="EJ87" i="5" s="1"/>
  <c r="EK87" i="5" s="1"/>
  <c r="EL87" i="5" s="1"/>
  <c r="EM88" i="5" s="1"/>
  <c r="EO88" i="5" s="1"/>
  <c r="EP88" i="5" s="1"/>
  <c r="EQ88" i="5" s="1"/>
  <c r="ER89" i="5" s="1"/>
  <c r="ET89" i="5" s="1"/>
  <c r="EU89" i="5" s="1"/>
  <c r="EV89" i="5" s="1"/>
  <c r="EW90" i="5" s="1"/>
  <c r="EY90" i="5" s="1"/>
  <c r="EZ90" i="5" s="1"/>
  <c r="FA90" i="5" s="1"/>
  <c r="L6" i="21"/>
  <c r="M7" i="21" s="1"/>
  <c r="L23" i="21"/>
  <c r="M24" i="21" s="1"/>
  <c r="L20" i="21"/>
  <c r="M21" i="21" s="1"/>
  <c r="L24" i="21"/>
  <c r="M25" i="21" s="1"/>
  <c r="L22" i="21"/>
  <c r="M23" i="21" s="1"/>
  <c r="L18" i="21"/>
  <c r="M19" i="21" s="1"/>
  <c r="L16" i="21"/>
  <c r="M17" i="21" s="1"/>
  <c r="L14" i="21"/>
  <c r="M15" i="21" s="1"/>
  <c r="L12" i="21"/>
  <c r="M13" i="21" s="1"/>
  <c r="L10" i="21"/>
  <c r="M11" i="21" s="1"/>
  <c r="L8" i="21"/>
  <c r="M9" i="21" s="1"/>
  <c r="L7" i="21"/>
  <c r="M8" i="21" s="1"/>
  <c r="L21" i="21"/>
  <c r="M22" i="21" s="1"/>
  <c r="L19" i="21"/>
  <c r="M20" i="21" s="1"/>
  <c r="L17" i="21"/>
  <c r="M18" i="21" s="1"/>
  <c r="L15" i="21"/>
  <c r="M16" i="21" s="1"/>
  <c r="L13" i="21"/>
  <c r="M14" i="21" s="1"/>
  <c r="L11" i="21"/>
  <c r="M12" i="21" s="1"/>
  <c r="L9" i="21"/>
  <c r="M10" i="21" s="1"/>
  <c r="CL4" i="21"/>
  <c r="CM5" i="21" s="1"/>
  <c r="CF4" i="21"/>
  <c r="CG5" i="21" s="1"/>
  <c r="BZ4" i="21"/>
  <c r="CA5" i="21" s="1"/>
  <c r="BT4" i="21"/>
  <c r="BU5" i="21" s="1"/>
  <c r="BN4" i="21"/>
  <c r="BO5" i="21" s="1"/>
  <c r="BQ5" i="21" s="1"/>
  <c r="BR6" i="21" s="1"/>
  <c r="BH4" i="21"/>
  <c r="BI5" i="21" s="1"/>
  <c r="BB4" i="21"/>
  <c r="BC5" i="21" s="1"/>
  <c r="AV4" i="21"/>
  <c r="AW5" i="21" s="1"/>
  <c r="AP4" i="21"/>
  <c r="AQ5" i="21" s="1"/>
  <c r="AS5" i="21" s="1"/>
  <c r="AT6" i="21" s="1"/>
  <c r="AJ4" i="21"/>
  <c r="AK5" i="21" s="1"/>
  <c r="AD4" i="21"/>
  <c r="AE5" i="21" s="1"/>
  <c r="X4" i="21"/>
  <c r="Y5" i="21" s="1"/>
  <c r="R4" i="21"/>
  <c r="S5" i="21" s="1"/>
  <c r="U5" i="21" s="1"/>
  <c r="V6" i="21" s="1"/>
  <c r="L4" i="21"/>
  <c r="M5" i="21" s="1"/>
  <c r="L5" i="21"/>
  <c r="M6" i="21" s="1"/>
  <c r="O6" i="21" s="1"/>
  <c r="P7" i="21" s="1"/>
  <c r="CI4" i="21"/>
  <c r="CJ5" i="21" s="1"/>
  <c r="CC4" i="21"/>
  <c r="CD5" i="21" s="1"/>
  <c r="CF5" i="21" s="1"/>
  <c r="CG6" i="21" s="1"/>
  <c r="BW4" i="21"/>
  <c r="BX5" i="21" s="1"/>
  <c r="BZ5" i="21" s="1"/>
  <c r="CA6" i="21" s="1"/>
  <c r="BQ4" i="21"/>
  <c r="BR5" i="21" s="1"/>
  <c r="BT5" i="21" s="1"/>
  <c r="BU6" i="21" s="1"/>
  <c r="BK4" i="21"/>
  <c r="BL5" i="21" s="1"/>
  <c r="BN5" i="21" s="1"/>
  <c r="BO6" i="21" s="1"/>
  <c r="BE4" i="21"/>
  <c r="BF5" i="21" s="1"/>
  <c r="BH5" i="21" s="1"/>
  <c r="BI6" i="21" s="1"/>
  <c r="AY4" i="21"/>
  <c r="AZ5" i="21" s="1"/>
  <c r="AS4" i="21"/>
  <c r="AT5" i="21" s="1"/>
  <c r="AV5" i="21" s="1"/>
  <c r="AW6" i="21" s="1"/>
  <c r="AM4" i="21"/>
  <c r="AN5" i="21" s="1"/>
  <c r="AG4" i="21"/>
  <c r="AH5" i="21" s="1"/>
  <c r="AA4" i="21"/>
  <c r="AB5" i="21" s="1"/>
  <c r="U4" i="21"/>
  <c r="V5" i="21" s="1"/>
  <c r="AG5" i="21" l="1"/>
  <c r="AH6" i="21" s="1"/>
  <c r="BE5" i="21"/>
  <c r="BF6" i="21" s="1"/>
  <c r="CC5" i="21"/>
  <c r="CD6" i="21" s="1"/>
  <c r="O12" i="21"/>
  <c r="P13" i="21" s="1"/>
  <c r="O16" i="21"/>
  <c r="P17" i="21" s="1"/>
  <c r="O20" i="21"/>
  <c r="P21" i="21" s="1"/>
  <c r="R21" i="21" s="1"/>
  <c r="S22" i="21" s="1"/>
  <c r="O8" i="21"/>
  <c r="P9" i="21" s="1"/>
  <c r="R9" i="21" s="1"/>
  <c r="S10" i="21" s="1"/>
  <c r="O11" i="21"/>
  <c r="P12" i="21" s="1"/>
  <c r="O15" i="21"/>
  <c r="P16" i="21" s="1"/>
  <c r="O19" i="21"/>
  <c r="P20" i="21" s="1"/>
  <c r="O25" i="21"/>
  <c r="P26" i="21" s="1"/>
  <c r="R26" i="21" s="1"/>
  <c r="S27" i="21" s="1"/>
  <c r="P56" i="3"/>
  <c r="R56" i="3" s="1"/>
  <c r="O55" i="3"/>
  <c r="P54" i="3"/>
  <c r="O53" i="3"/>
  <c r="P52" i="3"/>
  <c r="O51" i="3"/>
  <c r="S50" i="3"/>
  <c r="R49" i="3"/>
  <c r="P50" i="3"/>
  <c r="O49" i="3"/>
  <c r="R45" i="3"/>
  <c r="S46" i="3" s="1"/>
  <c r="X5" i="21"/>
  <c r="Y6" i="21" s="1"/>
  <c r="AJ5" i="21"/>
  <c r="AK6" i="21" s="1"/>
  <c r="AD5" i="21"/>
  <c r="AE6" i="21" s="1"/>
  <c r="AP5" i="21"/>
  <c r="AQ6" i="21" s="1"/>
  <c r="BB5" i="21"/>
  <c r="BC6" i="21" s="1"/>
  <c r="CL5" i="21"/>
  <c r="CM6" i="21" s="1"/>
  <c r="O5" i="21"/>
  <c r="P6" i="21" s="1"/>
  <c r="AA5" i="21"/>
  <c r="AB6" i="21" s="1"/>
  <c r="AM5" i="21"/>
  <c r="AN6" i="21" s="1"/>
  <c r="AY5" i="21"/>
  <c r="AZ6" i="21" s="1"/>
  <c r="BK5" i="21"/>
  <c r="BL6" i="21" s="1"/>
  <c r="BW5" i="21"/>
  <c r="BX6" i="21" s="1"/>
  <c r="CI5" i="21"/>
  <c r="CJ6" i="21" s="1"/>
  <c r="O10" i="21"/>
  <c r="P11" i="21" s="1"/>
  <c r="O14" i="21"/>
  <c r="P15" i="21" s="1"/>
  <c r="O18" i="21"/>
  <c r="P19" i="21" s="1"/>
  <c r="O22" i="21"/>
  <c r="P23" i="21" s="1"/>
  <c r="O9" i="21"/>
  <c r="P10" i="21" s="1"/>
  <c r="O13" i="21"/>
  <c r="P14" i="21" s="1"/>
  <c r="R14" i="21" s="1"/>
  <c r="S15" i="21" s="1"/>
  <c r="O17" i="21"/>
  <c r="P18" i="21" s="1"/>
  <c r="R18" i="21" s="1"/>
  <c r="S19" i="21" s="1"/>
  <c r="O23" i="21"/>
  <c r="P24" i="21" s="1"/>
  <c r="R24" i="21" s="1"/>
  <c r="S25" i="21" s="1"/>
  <c r="E13" i="2"/>
  <c r="O54" i="3"/>
  <c r="P55" i="3" s="1"/>
  <c r="O52" i="3"/>
  <c r="P53" i="3" s="1"/>
  <c r="O50" i="3"/>
  <c r="P51" i="3" s="1"/>
  <c r="CD76" i="5"/>
  <c r="CE77" i="5" s="1"/>
  <c r="CG77" i="5" s="1"/>
  <c r="CH77" i="5" s="1"/>
  <c r="CI77" i="5" s="1"/>
  <c r="CJ78" i="5" s="1"/>
  <c r="CL78" i="5" s="1"/>
  <c r="CM78" i="5" s="1"/>
  <c r="CN78" i="5" s="1"/>
  <c r="CO79" i="5" s="1"/>
  <c r="CQ79" i="5" s="1"/>
  <c r="CR79" i="5" s="1"/>
  <c r="CS79" i="5" s="1"/>
  <c r="CT80" i="5" s="1"/>
  <c r="CV80" i="5" s="1"/>
  <c r="CW80" i="5" s="1"/>
  <c r="CX80" i="5" s="1"/>
  <c r="CY81" i="5" s="1"/>
  <c r="DA81" i="5" s="1"/>
  <c r="DB81" i="5" s="1"/>
  <c r="DC81" i="5" s="1"/>
  <c r="DD82" i="5" s="1"/>
  <c r="DF82" i="5" s="1"/>
  <c r="DG82" i="5" s="1"/>
  <c r="DH82" i="5" s="1"/>
  <c r="DI83" i="5" s="1"/>
  <c r="DK83" i="5" s="1"/>
  <c r="DL83" i="5" s="1"/>
  <c r="DM83" i="5" s="1"/>
  <c r="DN84" i="5" s="1"/>
  <c r="DP84" i="5" s="1"/>
  <c r="DQ84" i="5" s="1"/>
  <c r="DR84" i="5" s="1"/>
  <c r="DS85" i="5" s="1"/>
  <c r="DU85" i="5" s="1"/>
  <c r="DV85" i="5" s="1"/>
  <c r="DW85" i="5" s="1"/>
  <c r="DX86" i="5" s="1"/>
  <c r="DZ86" i="5" s="1"/>
  <c r="EA86" i="5" s="1"/>
  <c r="EB86" i="5" s="1"/>
  <c r="EC87" i="5" s="1"/>
  <c r="EE87" i="5" s="1"/>
  <c r="EF87" i="5" s="1"/>
  <c r="EG87" i="5" s="1"/>
  <c r="EH88" i="5" s="1"/>
  <c r="EJ88" i="5" s="1"/>
  <c r="EK88" i="5" s="1"/>
  <c r="EL88" i="5" s="1"/>
  <c r="EM89" i="5" s="1"/>
  <c r="EO89" i="5" s="1"/>
  <c r="EP89" i="5" s="1"/>
  <c r="EQ89" i="5" s="1"/>
  <c r="ER90" i="5" s="1"/>
  <c r="ET90" i="5" s="1"/>
  <c r="EU90" i="5" s="1"/>
  <c r="EV90" i="5" s="1"/>
  <c r="R43" i="3"/>
  <c r="S44" i="3" s="1"/>
  <c r="R42" i="3"/>
  <c r="S43" i="3" s="1"/>
  <c r="R41" i="3"/>
  <c r="S42" i="3" s="1"/>
  <c r="R40" i="3"/>
  <c r="S41" i="3" s="1"/>
  <c r="R39" i="3"/>
  <c r="S40" i="3" s="1"/>
  <c r="R38" i="3"/>
  <c r="S39" i="3" s="1"/>
  <c r="R37" i="3"/>
  <c r="S38" i="3" s="1"/>
  <c r="R36" i="3"/>
  <c r="S37" i="3" s="1"/>
  <c r="R35" i="3"/>
  <c r="S36" i="3" s="1"/>
  <c r="R34" i="3"/>
  <c r="S35" i="3" s="1"/>
  <c r="R33" i="3"/>
  <c r="S34" i="3" s="1"/>
  <c r="R32" i="3"/>
  <c r="S33" i="3" s="1"/>
  <c r="R31" i="3"/>
  <c r="S32" i="3" s="1"/>
  <c r="R30" i="3"/>
  <c r="S31" i="3" s="1"/>
  <c r="R29" i="3"/>
  <c r="S30" i="3" s="1"/>
  <c r="R28" i="3"/>
  <c r="S29" i="3" s="1"/>
  <c r="R27" i="3"/>
  <c r="S28" i="3" s="1"/>
  <c r="R26" i="3"/>
  <c r="S27" i="3" s="1"/>
  <c r="R25" i="3"/>
  <c r="S26" i="3" s="1"/>
  <c r="R24" i="3"/>
  <c r="S25" i="3" s="1"/>
  <c r="U23" i="3"/>
  <c r="V24" i="3" s="1"/>
  <c r="DM15" i="5"/>
  <c r="DN16" i="5" s="1"/>
  <c r="DP16" i="5" s="1"/>
  <c r="P48" i="3"/>
  <c r="P47" i="3"/>
  <c r="V46" i="3"/>
  <c r="P46" i="3"/>
  <c r="S24" i="3"/>
  <c r="R23" i="3"/>
  <c r="O20" i="3"/>
  <c r="P21" i="3" s="1"/>
  <c r="O18" i="3"/>
  <c r="P19" i="3" s="1"/>
  <c r="O16" i="3"/>
  <c r="P17" i="3" s="1"/>
  <c r="O14" i="3"/>
  <c r="P15" i="3" s="1"/>
  <c r="O12" i="3"/>
  <c r="P13" i="3" s="1"/>
  <c r="O10" i="3"/>
  <c r="P11" i="3" s="1"/>
  <c r="O8" i="3"/>
  <c r="P9" i="3" s="1"/>
  <c r="O6" i="3"/>
  <c r="P7" i="3" s="1"/>
  <c r="O19" i="3"/>
  <c r="P20" i="3" s="1"/>
  <c r="O17" i="3"/>
  <c r="P18" i="3" s="1"/>
  <c r="O15" i="3"/>
  <c r="P16" i="3" s="1"/>
  <c r="O13" i="3"/>
  <c r="P14" i="3" s="1"/>
  <c r="O11" i="3"/>
  <c r="P12" i="3" s="1"/>
  <c r="O9" i="3"/>
  <c r="P10" i="3" s="1"/>
  <c r="O7" i="3"/>
  <c r="P8" i="3" s="1"/>
  <c r="O5" i="3"/>
  <c r="P6" i="3" s="1"/>
  <c r="CR4" i="3"/>
  <c r="CS5" i="3" s="1"/>
  <c r="CL4" i="3"/>
  <c r="CM5" i="3" s="1"/>
  <c r="CF4" i="3"/>
  <c r="CG5" i="3" s="1"/>
  <c r="BZ4" i="3"/>
  <c r="CA5" i="3" s="1"/>
  <c r="BT4" i="3"/>
  <c r="BU5" i="3" s="1"/>
  <c r="BN4" i="3"/>
  <c r="BO5" i="3" s="1"/>
  <c r="BH4" i="3"/>
  <c r="BI5" i="3" s="1"/>
  <c r="BB4" i="3"/>
  <c r="BC5" i="3" s="1"/>
  <c r="AV4" i="3"/>
  <c r="AW5" i="3" s="1"/>
  <c r="AP4" i="3"/>
  <c r="AQ5" i="3" s="1"/>
  <c r="AJ4" i="3"/>
  <c r="AK5" i="3" s="1"/>
  <c r="AD4" i="3"/>
  <c r="AE5" i="3" s="1"/>
  <c r="X4" i="3"/>
  <c r="Y5" i="3" s="1"/>
  <c r="R4" i="3"/>
  <c r="S5" i="3" s="1"/>
  <c r="O4" i="3"/>
  <c r="P5" i="3" s="1"/>
  <c r="CR3" i="3"/>
  <c r="CS4" i="3" s="1"/>
  <c r="CL3" i="3"/>
  <c r="CM4" i="3" s="1"/>
  <c r="CF3" i="3"/>
  <c r="CG4" i="3" s="1"/>
  <c r="BZ3" i="3"/>
  <c r="CA4" i="3" s="1"/>
  <c r="BT3" i="3"/>
  <c r="BU4" i="3" s="1"/>
  <c r="BN3" i="3"/>
  <c r="BO4" i="3" s="1"/>
  <c r="BH3" i="3"/>
  <c r="BI4" i="3" s="1"/>
  <c r="BB3" i="3"/>
  <c r="BC4" i="3" s="1"/>
  <c r="AV3" i="3"/>
  <c r="AW4" i="3" s="1"/>
  <c r="AP3" i="3"/>
  <c r="AQ4" i="3" s="1"/>
  <c r="AJ3" i="3"/>
  <c r="AK4" i="3" s="1"/>
  <c r="AD3" i="3"/>
  <c r="AE4" i="3" s="1"/>
  <c r="X3" i="3"/>
  <c r="Y4" i="3" s="1"/>
  <c r="R3" i="3"/>
  <c r="S4" i="3" s="1"/>
  <c r="EK7" i="5"/>
  <c r="EL7" i="5" s="1"/>
  <c r="EM8" i="5" s="1"/>
  <c r="EO8" i="5" s="1"/>
  <c r="EP8" i="5" s="1"/>
  <c r="EQ8" i="5" s="1"/>
  <c r="ER9" i="5" s="1"/>
  <c r="ET9" i="5" s="1"/>
  <c r="EU9" i="5" s="1"/>
  <c r="EV9" i="5" s="1"/>
  <c r="EW10" i="5" s="1"/>
  <c r="EY10" i="5" s="1"/>
  <c r="EZ10" i="5" s="1"/>
  <c r="FA10" i="5" s="1"/>
  <c r="FB11" i="5" s="1"/>
  <c r="FD11" i="5" s="1"/>
  <c r="FE11" i="5" s="1"/>
  <c r="FF11" i="5" s="1"/>
  <c r="FG12" i="5" s="1"/>
  <c r="FI12" i="5" s="1"/>
  <c r="FJ12" i="5" s="1"/>
  <c r="FK12" i="5" s="1"/>
  <c r="FL13" i="5" s="1"/>
  <c r="FN13" i="5" s="1"/>
  <c r="FO13" i="5" s="1"/>
  <c r="FP13" i="5" s="1"/>
  <c r="FQ14" i="5" s="1"/>
  <c r="FS14" i="5" s="1"/>
  <c r="FT14" i="5" s="1"/>
  <c r="FU14" i="5" s="1"/>
  <c r="FV15" i="5" s="1"/>
  <c r="FX15" i="5" s="1"/>
  <c r="FY15" i="5" s="1"/>
  <c r="FZ15" i="5" s="1"/>
  <c r="GA16" i="5" s="1"/>
  <c r="GC16" i="5" s="1"/>
  <c r="GD16" i="5" s="1"/>
  <c r="GE16" i="5" s="1"/>
  <c r="GF17" i="5" s="1"/>
  <c r="S10" i="13"/>
  <c r="O10" i="13"/>
  <c r="K10" i="13"/>
  <c r="G10" i="13"/>
  <c r="C10" i="13"/>
  <c r="C56" i="6"/>
  <c r="Q10" i="13"/>
  <c r="M10" i="13"/>
  <c r="I10" i="13"/>
  <c r="E10" i="13"/>
  <c r="G12" i="9"/>
  <c r="E12" i="9"/>
  <c r="BX9" i="5"/>
  <c r="BY9" i="5" s="1"/>
  <c r="BZ10" i="5" s="1"/>
  <c r="CB10" i="5" s="1"/>
  <c r="CC10" i="5" s="1"/>
  <c r="CD10" i="5" s="1"/>
  <c r="CE11" i="5" s="1"/>
  <c r="CG11" i="5" s="1"/>
  <c r="CH11" i="5" s="1"/>
  <c r="CI11" i="5" s="1"/>
  <c r="CJ12" i="5" s="1"/>
  <c r="CL12" i="5" s="1"/>
  <c r="CM12" i="5" s="1"/>
  <c r="CN12" i="5" s="1"/>
  <c r="CO13" i="5" s="1"/>
  <c r="CQ13" i="5" s="1"/>
  <c r="CR13" i="5" s="1"/>
  <c r="CS13" i="5" s="1"/>
  <c r="CT14" i="5" s="1"/>
  <c r="CV14" i="5" s="1"/>
  <c r="CW14" i="5" s="1"/>
  <c r="CX14" i="5" s="1"/>
  <c r="CY15" i="5" s="1"/>
  <c r="DA15" i="5" s="1"/>
  <c r="DB15" i="5" s="1"/>
  <c r="DC15" i="5" s="1"/>
  <c r="DD16" i="5" s="1"/>
  <c r="DF16" i="5" s="1"/>
  <c r="AN29" i="5"/>
  <c r="AO29" i="5" s="1"/>
  <c r="AP29" i="5" s="1"/>
  <c r="AQ30" i="5" s="1"/>
  <c r="AS30" i="5" s="1"/>
  <c r="AT30" i="5" s="1"/>
  <c r="AU30" i="5" s="1"/>
  <c r="AV31" i="5" s="1"/>
  <c r="AX31" i="5" s="1"/>
  <c r="AY31" i="5" s="1"/>
  <c r="AZ31" i="5" s="1"/>
  <c r="BA32" i="5" s="1"/>
  <c r="BC32" i="5" s="1"/>
  <c r="BD32" i="5" s="1"/>
  <c r="BE32" i="5" s="1"/>
  <c r="BF33" i="5" s="1"/>
  <c r="BH33" i="5" s="1"/>
  <c r="BI33" i="5" s="1"/>
  <c r="BJ33" i="5" s="1"/>
  <c r="BK34" i="5" s="1"/>
  <c r="BM34" i="5" s="1"/>
  <c r="BN34" i="5" s="1"/>
  <c r="BO34" i="5" s="1"/>
  <c r="BP35" i="5" s="1"/>
  <c r="BR35" i="5" s="1"/>
  <c r="BS35" i="5" s="1"/>
  <c r="BT35" i="5" s="1"/>
  <c r="BU36" i="5" s="1"/>
  <c r="BW36" i="5" s="1"/>
  <c r="BX36" i="5" s="1"/>
  <c r="BY36" i="5" s="1"/>
  <c r="BZ37" i="5" s="1"/>
  <c r="CB37" i="5" s="1"/>
  <c r="CC37" i="5" s="1"/>
  <c r="CD37" i="5" s="1"/>
  <c r="CE38" i="5" s="1"/>
  <c r="CG38" i="5" s="1"/>
  <c r="CH38" i="5" s="1"/>
  <c r="CI38" i="5" s="1"/>
  <c r="CJ39" i="5" s="1"/>
  <c r="CL39" i="5" s="1"/>
  <c r="CM39" i="5" s="1"/>
  <c r="CN39" i="5" s="1"/>
  <c r="CO40" i="5" s="1"/>
  <c r="CQ40" i="5" s="1"/>
  <c r="CR40" i="5" s="1"/>
  <c r="CS40" i="5" s="1"/>
  <c r="CT41" i="5" s="1"/>
  <c r="CV41" i="5" s="1"/>
  <c r="CW41" i="5" s="1"/>
  <c r="CX41" i="5" s="1"/>
  <c r="CY42" i="5" s="1"/>
  <c r="DA42" i="5" s="1"/>
  <c r="DB42" i="5" s="1"/>
  <c r="DC42" i="5" s="1"/>
  <c r="DD43" i="5" s="1"/>
  <c r="DF43" i="5" s="1"/>
  <c r="DG43" i="5" s="1"/>
  <c r="DH43" i="5" s="1"/>
  <c r="DI44" i="5" s="1"/>
  <c r="DK44" i="5" s="1"/>
  <c r="DL44" i="5" s="1"/>
  <c r="DM44" i="5" s="1"/>
  <c r="DN45" i="5" s="1"/>
  <c r="DP45" i="5" s="1"/>
  <c r="DQ45" i="5" s="1"/>
  <c r="DR45" i="5" s="1"/>
  <c r="DS46" i="5" s="1"/>
  <c r="DU46" i="5" s="1"/>
  <c r="DV46" i="5" s="1"/>
  <c r="DW46" i="5" s="1"/>
  <c r="DX47" i="5" s="1"/>
  <c r="DZ47" i="5" s="1"/>
  <c r="EA47" i="5" s="1"/>
  <c r="EB47" i="5" s="1"/>
  <c r="EC48" i="5" s="1"/>
  <c r="EE48" i="5" s="1"/>
  <c r="EF48" i="5" s="1"/>
  <c r="EG48" i="5" s="1"/>
  <c r="EH49" i="5" s="1"/>
  <c r="EJ49" i="5" s="1"/>
  <c r="EK49" i="5" s="1"/>
  <c r="EL49" i="5" s="1"/>
  <c r="EM50" i="5" s="1"/>
  <c r="EO50" i="5" s="1"/>
  <c r="EP50" i="5" s="1"/>
  <c r="EQ50" i="5" s="1"/>
  <c r="ER51" i="5" s="1"/>
  <c r="ET51" i="5" s="1"/>
  <c r="EU51" i="5" s="1"/>
  <c r="EV51" i="5" s="1"/>
  <c r="EW52" i="5" s="1"/>
  <c r="EY52" i="5" s="1"/>
  <c r="EZ52" i="5" s="1"/>
  <c r="FA52" i="5" s="1"/>
  <c r="FB53" i="5" s="1"/>
  <c r="FD53" i="5" s="1"/>
  <c r="FE53" i="5" s="1"/>
  <c r="FF53" i="5" s="1"/>
  <c r="FG54" i="5" s="1"/>
  <c r="FI54" i="5" s="1"/>
  <c r="FJ54" i="5" s="1"/>
  <c r="FK54" i="5" s="1"/>
  <c r="FL55" i="5" s="1"/>
  <c r="FN55" i="5" s="1"/>
  <c r="FO55" i="5" s="1"/>
  <c r="FP55" i="5" s="1"/>
  <c r="FQ56" i="5" s="1"/>
  <c r="FS56" i="5" s="1"/>
  <c r="FT56" i="5" s="1"/>
  <c r="FU56" i="5" s="1"/>
  <c r="FV57" i="5" s="1"/>
  <c r="FX57" i="5" s="1"/>
  <c r="FY57" i="5" s="1"/>
  <c r="FZ57" i="5" s="1"/>
  <c r="GA58" i="5" s="1"/>
  <c r="GC58" i="5" s="1"/>
  <c r="GD58" i="5" s="1"/>
  <c r="GE58" i="5" s="1"/>
  <c r="GF59" i="5" s="1"/>
  <c r="AN25" i="5"/>
  <c r="AO25" i="5" s="1"/>
  <c r="AP25" i="5" s="1"/>
  <c r="AQ26" i="5" s="1"/>
  <c r="AS26" i="5" s="1"/>
  <c r="AT26" i="5" s="1"/>
  <c r="AU26" i="5" s="1"/>
  <c r="AV27" i="5" s="1"/>
  <c r="AX27" i="5" s="1"/>
  <c r="AY27" i="5" s="1"/>
  <c r="AZ27" i="5" s="1"/>
  <c r="BA28" i="5" s="1"/>
  <c r="BC28" i="5" s="1"/>
  <c r="BD28" i="5" s="1"/>
  <c r="BE28" i="5" s="1"/>
  <c r="BF29" i="5" s="1"/>
  <c r="BH29" i="5" s="1"/>
  <c r="BI29" i="5" s="1"/>
  <c r="BJ29" i="5" s="1"/>
  <c r="BK30" i="5" s="1"/>
  <c r="BM30" i="5" s="1"/>
  <c r="BN30" i="5" s="1"/>
  <c r="BO30" i="5" s="1"/>
  <c r="BP31" i="5" s="1"/>
  <c r="BR31" i="5" s="1"/>
  <c r="BS31" i="5" s="1"/>
  <c r="BT31" i="5" s="1"/>
  <c r="BU32" i="5" s="1"/>
  <c r="BW32" i="5" s="1"/>
  <c r="BX32" i="5" s="1"/>
  <c r="BY32" i="5" s="1"/>
  <c r="BZ33" i="5" s="1"/>
  <c r="CB33" i="5" s="1"/>
  <c r="CC33" i="5" s="1"/>
  <c r="CD33" i="5" s="1"/>
  <c r="CE34" i="5" s="1"/>
  <c r="CG34" i="5" s="1"/>
  <c r="CH34" i="5" s="1"/>
  <c r="CI34" i="5" s="1"/>
  <c r="CJ35" i="5" s="1"/>
  <c r="CL35" i="5" s="1"/>
  <c r="CM35" i="5" s="1"/>
  <c r="CN35" i="5" s="1"/>
  <c r="CO36" i="5" s="1"/>
  <c r="CQ36" i="5" s="1"/>
  <c r="CR36" i="5" s="1"/>
  <c r="CS36" i="5" s="1"/>
  <c r="CT37" i="5" s="1"/>
  <c r="CV37" i="5" s="1"/>
  <c r="CW37" i="5" s="1"/>
  <c r="CX37" i="5" s="1"/>
  <c r="CY38" i="5" s="1"/>
  <c r="DA38" i="5" s="1"/>
  <c r="DB38" i="5" s="1"/>
  <c r="DC38" i="5" s="1"/>
  <c r="DD39" i="5" s="1"/>
  <c r="DF39" i="5" s="1"/>
  <c r="DG39" i="5" s="1"/>
  <c r="DH39" i="5" s="1"/>
  <c r="DI40" i="5" s="1"/>
  <c r="DK40" i="5" s="1"/>
  <c r="DL40" i="5" s="1"/>
  <c r="DM40" i="5" s="1"/>
  <c r="DN41" i="5" s="1"/>
  <c r="DP41" i="5" s="1"/>
  <c r="DQ41" i="5" s="1"/>
  <c r="DR41" i="5" s="1"/>
  <c r="DS42" i="5" s="1"/>
  <c r="DU42" i="5" s="1"/>
  <c r="DV42" i="5" s="1"/>
  <c r="DW42" i="5" s="1"/>
  <c r="DX43" i="5" s="1"/>
  <c r="DZ43" i="5" s="1"/>
  <c r="EA43" i="5" s="1"/>
  <c r="EB43" i="5" s="1"/>
  <c r="EC44" i="5" s="1"/>
  <c r="EE44" i="5" s="1"/>
  <c r="EF44" i="5" s="1"/>
  <c r="EG44" i="5" s="1"/>
  <c r="EH45" i="5" s="1"/>
  <c r="EJ45" i="5" s="1"/>
  <c r="EK45" i="5" s="1"/>
  <c r="EL45" i="5" s="1"/>
  <c r="EM46" i="5" s="1"/>
  <c r="EO46" i="5" s="1"/>
  <c r="EP46" i="5" s="1"/>
  <c r="EQ46" i="5" s="1"/>
  <c r="ER47" i="5" s="1"/>
  <c r="ET47" i="5" s="1"/>
  <c r="EU47" i="5" s="1"/>
  <c r="EV47" i="5" s="1"/>
  <c r="EW48" i="5" s="1"/>
  <c r="EY48" i="5" s="1"/>
  <c r="EZ48" i="5" s="1"/>
  <c r="FA48" i="5" s="1"/>
  <c r="FB49" i="5" s="1"/>
  <c r="FD49" i="5" s="1"/>
  <c r="FE49" i="5" s="1"/>
  <c r="FF49" i="5" s="1"/>
  <c r="FG50" i="5" s="1"/>
  <c r="FI50" i="5" s="1"/>
  <c r="FJ50" i="5" s="1"/>
  <c r="FK50" i="5" s="1"/>
  <c r="FL51" i="5" s="1"/>
  <c r="FN51" i="5" s="1"/>
  <c r="FO51" i="5" s="1"/>
  <c r="FP51" i="5" s="1"/>
  <c r="FQ52" i="5" s="1"/>
  <c r="FS52" i="5" s="1"/>
  <c r="FT52" i="5" s="1"/>
  <c r="FU52" i="5" s="1"/>
  <c r="FV53" i="5" s="1"/>
  <c r="FX53" i="5" s="1"/>
  <c r="FY53" i="5" s="1"/>
  <c r="FZ53" i="5" s="1"/>
  <c r="GA54" i="5" s="1"/>
  <c r="GC54" i="5" s="1"/>
  <c r="GD54" i="5" s="1"/>
  <c r="GE54" i="5" s="1"/>
  <c r="GF55" i="5" s="1"/>
  <c r="AN23" i="5"/>
  <c r="AO23" i="5" s="1"/>
  <c r="AP23" i="5" s="1"/>
  <c r="AQ24" i="5" s="1"/>
  <c r="AS24" i="5" s="1"/>
  <c r="AT24" i="5" s="1"/>
  <c r="AU24" i="5" s="1"/>
  <c r="AV25" i="5" s="1"/>
  <c r="AX25" i="5" s="1"/>
  <c r="AY25" i="5" s="1"/>
  <c r="AZ25" i="5" s="1"/>
  <c r="BA26" i="5" s="1"/>
  <c r="BC26" i="5" s="1"/>
  <c r="BD26" i="5" s="1"/>
  <c r="BE26" i="5" s="1"/>
  <c r="BF27" i="5" s="1"/>
  <c r="BH27" i="5" s="1"/>
  <c r="BI27" i="5" s="1"/>
  <c r="BJ27" i="5" s="1"/>
  <c r="BK28" i="5" s="1"/>
  <c r="BM28" i="5" s="1"/>
  <c r="BN28" i="5" s="1"/>
  <c r="BO28" i="5" s="1"/>
  <c r="BP29" i="5" s="1"/>
  <c r="BR29" i="5" s="1"/>
  <c r="BS29" i="5" s="1"/>
  <c r="BT29" i="5" s="1"/>
  <c r="BU30" i="5" s="1"/>
  <c r="BW30" i="5" s="1"/>
  <c r="BX30" i="5" s="1"/>
  <c r="BY30" i="5" s="1"/>
  <c r="BZ31" i="5" s="1"/>
  <c r="CB31" i="5" s="1"/>
  <c r="CC31" i="5" s="1"/>
  <c r="CD31" i="5" s="1"/>
  <c r="CE32" i="5" s="1"/>
  <c r="CG32" i="5" s="1"/>
  <c r="CH32" i="5" s="1"/>
  <c r="CI32" i="5" s="1"/>
  <c r="CJ33" i="5" s="1"/>
  <c r="CL33" i="5" s="1"/>
  <c r="CM33" i="5" s="1"/>
  <c r="CN33" i="5" s="1"/>
  <c r="CO34" i="5" s="1"/>
  <c r="CQ34" i="5" s="1"/>
  <c r="CR34" i="5" s="1"/>
  <c r="CS34" i="5" s="1"/>
  <c r="CT35" i="5" s="1"/>
  <c r="CV35" i="5" s="1"/>
  <c r="CW35" i="5" s="1"/>
  <c r="CX35" i="5" s="1"/>
  <c r="CY36" i="5" s="1"/>
  <c r="DA36" i="5" s="1"/>
  <c r="DB36" i="5" s="1"/>
  <c r="DC36" i="5" s="1"/>
  <c r="DD37" i="5" s="1"/>
  <c r="DF37" i="5" s="1"/>
  <c r="DG37" i="5" s="1"/>
  <c r="DH37" i="5" s="1"/>
  <c r="DI38" i="5" s="1"/>
  <c r="DK38" i="5" s="1"/>
  <c r="DL38" i="5" s="1"/>
  <c r="DM38" i="5" s="1"/>
  <c r="DN39" i="5" s="1"/>
  <c r="DP39" i="5" s="1"/>
  <c r="DQ39" i="5" s="1"/>
  <c r="DR39" i="5" s="1"/>
  <c r="DS40" i="5" s="1"/>
  <c r="DU40" i="5" s="1"/>
  <c r="DV40" i="5" s="1"/>
  <c r="DW40" i="5" s="1"/>
  <c r="DX41" i="5" s="1"/>
  <c r="DZ41" i="5" s="1"/>
  <c r="EA41" i="5" s="1"/>
  <c r="EB41" i="5" s="1"/>
  <c r="EC42" i="5" s="1"/>
  <c r="EE42" i="5" s="1"/>
  <c r="EF42" i="5" s="1"/>
  <c r="EG42" i="5" s="1"/>
  <c r="EH43" i="5" s="1"/>
  <c r="EJ43" i="5" s="1"/>
  <c r="EK43" i="5" s="1"/>
  <c r="EL43" i="5" s="1"/>
  <c r="EM44" i="5" s="1"/>
  <c r="EO44" i="5" s="1"/>
  <c r="EP44" i="5" s="1"/>
  <c r="EQ44" i="5" s="1"/>
  <c r="ER45" i="5" s="1"/>
  <c r="ET45" i="5" s="1"/>
  <c r="EU45" i="5" s="1"/>
  <c r="EV45" i="5" s="1"/>
  <c r="EW46" i="5" s="1"/>
  <c r="EY46" i="5" s="1"/>
  <c r="EZ46" i="5" s="1"/>
  <c r="FA46" i="5" s="1"/>
  <c r="FB47" i="5" s="1"/>
  <c r="FD47" i="5" s="1"/>
  <c r="FE47" i="5" s="1"/>
  <c r="FF47" i="5" s="1"/>
  <c r="FG48" i="5" s="1"/>
  <c r="FI48" i="5" s="1"/>
  <c r="FJ48" i="5" s="1"/>
  <c r="FK48" i="5" s="1"/>
  <c r="FL49" i="5" s="1"/>
  <c r="FN49" i="5" s="1"/>
  <c r="FO49" i="5" s="1"/>
  <c r="FP49" i="5" s="1"/>
  <c r="FQ50" i="5" s="1"/>
  <c r="FS50" i="5" s="1"/>
  <c r="FT50" i="5" s="1"/>
  <c r="FU50" i="5" s="1"/>
  <c r="FV51" i="5" s="1"/>
  <c r="FX51" i="5" s="1"/>
  <c r="FY51" i="5" s="1"/>
  <c r="FZ51" i="5" s="1"/>
  <c r="GA52" i="5" s="1"/>
  <c r="GC52" i="5" s="1"/>
  <c r="GD52" i="5" s="1"/>
  <c r="GE52" i="5" s="1"/>
  <c r="GF53" i="5" s="1"/>
  <c r="AN19" i="5"/>
  <c r="AO19" i="5" s="1"/>
  <c r="AP19" i="5" s="1"/>
  <c r="AQ20" i="5" s="1"/>
  <c r="AS20" i="5" s="1"/>
  <c r="AT20" i="5" s="1"/>
  <c r="AU20" i="5" s="1"/>
  <c r="AV21" i="5" s="1"/>
  <c r="AX21" i="5" s="1"/>
  <c r="AY21" i="5" s="1"/>
  <c r="AZ21" i="5" s="1"/>
  <c r="BA22" i="5" s="1"/>
  <c r="BC22" i="5" s="1"/>
  <c r="BD22" i="5" s="1"/>
  <c r="BE22" i="5" s="1"/>
  <c r="BF23" i="5" s="1"/>
  <c r="BH23" i="5" s="1"/>
  <c r="BI23" i="5" s="1"/>
  <c r="BJ23" i="5" s="1"/>
  <c r="BK24" i="5" s="1"/>
  <c r="BM24" i="5" s="1"/>
  <c r="BN24" i="5" s="1"/>
  <c r="BO24" i="5" s="1"/>
  <c r="BP25" i="5" s="1"/>
  <c r="BR25" i="5" s="1"/>
  <c r="BS25" i="5" s="1"/>
  <c r="BT25" i="5" s="1"/>
  <c r="BU26" i="5" s="1"/>
  <c r="BW26" i="5" s="1"/>
  <c r="BX26" i="5" s="1"/>
  <c r="BY26" i="5" s="1"/>
  <c r="BZ27" i="5" s="1"/>
  <c r="CB27" i="5" s="1"/>
  <c r="CC27" i="5" s="1"/>
  <c r="CD27" i="5" s="1"/>
  <c r="CE28" i="5" s="1"/>
  <c r="CG28" i="5" s="1"/>
  <c r="CH28" i="5" s="1"/>
  <c r="CI28" i="5" s="1"/>
  <c r="CJ29" i="5" s="1"/>
  <c r="CL29" i="5" s="1"/>
  <c r="CM29" i="5" s="1"/>
  <c r="CN29" i="5" s="1"/>
  <c r="CO30" i="5" s="1"/>
  <c r="CQ30" i="5" s="1"/>
  <c r="CR30" i="5" s="1"/>
  <c r="CS30" i="5" s="1"/>
  <c r="CT31" i="5" s="1"/>
  <c r="CV31" i="5" s="1"/>
  <c r="CW31" i="5" s="1"/>
  <c r="CX31" i="5" s="1"/>
  <c r="CY32" i="5" s="1"/>
  <c r="DA32" i="5" s="1"/>
  <c r="DB32" i="5" s="1"/>
  <c r="DC32" i="5" s="1"/>
  <c r="DD33" i="5" s="1"/>
  <c r="DF33" i="5" s="1"/>
  <c r="DG33" i="5" s="1"/>
  <c r="DH33" i="5" s="1"/>
  <c r="DI34" i="5" s="1"/>
  <c r="DK34" i="5" s="1"/>
  <c r="DL34" i="5" s="1"/>
  <c r="DM34" i="5" s="1"/>
  <c r="DN35" i="5" s="1"/>
  <c r="DP35" i="5" s="1"/>
  <c r="DQ35" i="5" s="1"/>
  <c r="DR35" i="5" s="1"/>
  <c r="DS36" i="5" s="1"/>
  <c r="DU36" i="5" s="1"/>
  <c r="DV36" i="5" s="1"/>
  <c r="DW36" i="5" s="1"/>
  <c r="DX37" i="5" s="1"/>
  <c r="DZ37" i="5" s="1"/>
  <c r="EA37" i="5" s="1"/>
  <c r="EB37" i="5" s="1"/>
  <c r="EC38" i="5" s="1"/>
  <c r="EE38" i="5" s="1"/>
  <c r="EF38" i="5" s="1"/>
  <c r="EG38" i="5" s="1"/>
  <c r="EH39" i="5" s="1"/>
  <c r="EJ39" i="5" s="1"/>
  <c r="EK39" i="5" s="1"/>
  <c r="EL39" i="5" s="1"/>
  <c r="EM40" i="5" s="1"/>
  <c r="EO40" i="5" s="1"/>
  <c r="EP40" i="5" s="1"/>
  <c r="EQ40" i="5" s="1"/>
  <c r="ER41" i="5" s="1"/>
  <c r="ET41" i="5" s="1"/>
  <c r="EU41" i="5" s="1"/>
  <c r="EV41" i="5" s="1"/>
  <c r="EW42" i="5" s="1"/>
  <c r="EY42" i="5" s="1"/>
  <c r="EZ42" i="5" s="1"/>
  <c r="FA42" i="5" s="1"/>
  <c r="FB43" i="5" s="1"/>
  <c r="FD43" i="5" s="1"/>
  <c r="FE43" i="5" s="1"/>
  <c r="FF43" i="5" s="1"/>
  <c r="FG44" i="5" s="1"/>
  <c r="FI44" i="5" s="1"/>
  <c r="FJ44" i="5" s="1"/>
  <c r="FK44" i="5" s="1"/>
  <c r="FL45" i="5" s="1"/>
  <c r="FN45" i="5" s="1"/>
  <c r="FO45" i="5" s="1"/>
  <c r="FP45" i="5" s="1"/>
  <c r="FQ46" i="5" s="1"/>
  <c r="FS46" i="5" s="1"/>
  <c r="FT46" i="5" s="1"/>
  <c r="FU46" i="5" s="1"/>
  <c r="FV47" i="5" s="1"/>
  <c r="FX47" i="5" s="1"/>
  <c r="FY47" i="5" s="1"/>
  <c r="FZ47" i="5" s="1"/>
  <c r="GA48" i="5" s="1"/>
  <c r="GC48" i="5" s="1"/>
  <c r="GD48" i="5" s="1"/>
  <c r="GE48" i="5" s="1"/>
  <c r="GF49" i="5" s="1"/>
  <c r="AN7" i="5"/>
  <c r="AO7" i="5" s="1"/>
  <c r="AP7" i="5" s="1"/>
  <c r="AQ8" i="5" s="1"/>
  <c r="AS8" i="5" s="1"/>
  <c r="AT8" i="5" s="1"/>
  <c r="AU8" i="5" s="1"/>
  <c r="AV9" i="5" s="1"/>
  <c r="AX9" i="5" s="1"/>
  <c r="AY9" i="5" s="1"/>
  <c r="AZ9" i="5" s="1"/>
  <c r="BA10" i="5" s="1"/>
  <c r="BC10" i="5" s="1"/>
  <c r="BD10" i="5" s="1"/>
  <c r="BE10" i="5" s="1"/>
  <c r="BF11" i="5" s="1"/>
  <c r="BH11" i="5" s="1"/>
  <c r="BI11" i="5" s="1"/>
  <c r="BJ11" i="5" s="1"/>
  <c r="BK12" i="5" s="1"/>
  <c r="BM12" i="5" s="1"/>
  <c r="BN12" i="5" s="1"/>
  <c r="BO12" i="5" s="1"/>
  <c r="BP13" i="5" s="1"/>
  <c r="BR13" i="5" s="1"/>
  <c r="BS13" i="5" s="1"/>
  <c r="BT13" i="5" s="1"/>
  <c r="BU14" i="5" s="1"/>
  <c r="BW14" i="5" s="1"/>
  <c r="BX14" i="5" s="1"/>
  <c r="BY14" i="5" s="1"/>
  <c r="BZ15" i="5" s="1"/>
  <c r="CB15" i="5" s="1"/>
  <c r="CC15" i="5" s="1"/>
  <c r="CD15" i="5" s="1"/>
  <c r="CE16" i="5" s="1"/>
  <c r="CG16" i="5" s="1"/>
  <c r="CH16" i="5" s="1"/>
  <c r="CI16" i="5" s="1"/>
  <c r="CJ17" i="5" s="1"/>
  <c r="CL17" i="5" s="1"/>
  <c r="CM17" i="5" s="1"/>
  <c r="CN17" i="5" s="1"/>
  <c r="CO18" i="5" s="1"/>
  <c r="CQ18" i="5" s="1"/>
  <c r="CR18" i="5" s="1"/>
  <c r="CS18" i="5" s="1"/>
  <c r="CT19" i="5" s="1"/>
  <c r="CV19" i="5" s="1"/>
  <c r="CW19" i="5" s="1"/>
  <c r="CX19" i="5" s="1"/>
  <c r="CY20" i="5" s="1"/>
  <c r="DA20" i="5" s="1"/>
  <c r="DB20" i="5" s="1"/>
  <c r="DC20" i="5" s="1"/>
  <c r="DD21" i="5" s="1"/>
  <c r="DF21" i="5" s="1"/>
  <c r="DG21" i="5" s="1"/>
  <c r="DH21" i="5" s="1"/>
  <c r="DI22" i="5" s="1"/>
  <c r="DK22" i="5" s="1"/>
  <c r="DL22" i="5" s="1"/>
  <c r="DM22" i="5" s="1"/>
  <c r="DN23" i="5" s="1"/>
  <c r="DP23" i="5" s="1"/>
  <c r="DQ23" i="5" s="1"/>
  <c r="DR23" i="5" s="1"/>
  <c r="DS24" i="5" s="1"/>
  <c r="DU24" i="5" s="1"/>
  <c r="DV24" i="5" s="1"/>
  <c r="DW24" i="5" s="1"/>
  <c r="DX25" i="5" s="1"/>
  <c r="DZ25" i="5" s="1"/>
  <c r="EA25" i="5" s="1"/>
  <c r="EB25" i="5" s="1"/>
  <c r="EC26" i="5" s="1"/>
  <c r="EE26" i="5" s="1"/>
  <c r="EF26" i="5" s="1"/>
  <c r="EG26" i="5" s="1"/>
  <c r="EH27" i="5" s="1"/>
  <c r="EJ27" i="5" s="1"/>
  <c r="EK27" i="5" s="1"/>
  <c r="EL27" i="5" s="1"/>
  <c r="EM28" i="5" s="1"/>
  <c r="EO28" i="5" s="1"/>
  <c r="EP28" i="5" s="1"/>
  <c r="EQ28" i="5" s="1"/>
  <c r="ER29" i="5" s="1"/>
  <c r="ET29" i="5" s="1"/>
  <c r="EU29" i="5" s="1"/>
  <c r="EV29" i="5" s="1"/>
  <c r="EW30" i="5" s="1"/>
  <c r="EY30" i="5" s="1"/>
  <c r="EZ30" i="5" s="1"/>
  <c r="FA30" i="5" s="1"/>
  <c r="FB31" i="5" s="1"/>
  <c r="FD31" i="5" s="1"/>
  <c r="FE31" i="5" s="1"/>
  <c r="FF31" i="5" s="1"/>
  <c r="FG32" i="5" s="1"/>
  <c r="FI32" i="5" s="1"/>
  <c r="FJ32" i="5" s="1"/>
  <c r="FK32" i="5" s="1"/>
  <c r="FL33" i="5" s="1"/>
  <c r="FN33" i="5" s="1"/>
  <c r="FO33" i="5" s="1"/>
  <c r="FP33" i="5" s="1"/>
  <c r="FQ34" i="5" s="1"/>
  <c r="FS34" i="5" s="1"/>
  <c r="FT34" i="5" s="1"/>
  <c r="FU34" i="5" s="1"/>
  <c r="FV35" i="5" s="1"/>
  <c r="FX35" i="5" s="1"/>
  <c r="FY35" i="5" s="1"/>
  <c r="FZ35" i="5" s="1"/>
  <c r="GA36" i="5" s="1"/>
  <c r="GC36" i="5" s="1"/>
  <c r="GD36" i="5" s="1"/>
  <c r="GE36" i="5" s="1"/>
  <c r="GF37" i="5" s="1"/>
  <c r="CR15" i="5"/>
  <c r="CS15" i="5" s="1"/>
  <c r="CT16" i="5" s="1"/>
  <c r="CV16" i="5" s="1"/>
  <c r="CH15" i="5"/>
  <c r="CI15" i="5" s="1"/>
  <c r="CJ16" i="5" s="1"/>
  <c r="CL16" i="5" s="1"/>
  <c r="BX15" i="5"/>
  <c r="BY15" i="5" s="1"/>
  <c r="BZ16" i="5" s="1"/>
  <c r="CB16" i="5" s="1"/>
  <c r="O24" i="21"/>
  <c r="P25" i="21" s="1"/>
  <c r="L48" i="21"/>
  <c r="M49" i="21" s="1"/>
  <c r="L46" i="21"/>
  <c r="M47" i="21" s="1"/>
  <c r="L44" i="21"/>
  <c r="M45" i="21" s="1"/>
  <c r="O4" i="21"/>
  <c r="P5" i="21"/>
  <c r="I25" i="21"/>
  <c r="J26" i="21"/>
  <c r="I27" i="21"/>
  <c r="J28" i="21"/>
  <c r="I29" i="21"/>
  <c r="J30" i="21"/>
  <c r="I31" i="21"/>
  <c r="J32" i="21"/>
  <c r="I33" i="21"/>
  <c r="J34" i="21"/>
  <c r="I35" i="21"/>
  <c r="J36" i="21"/>
  <c r="I37" i="21"/>
  <c r="J38" i="21"/>
  <c r="I39" i="21"/>
  <c r="J40" i="21"/>
  <c r="I41" i="21"/>
  <c r="J42" i="21" s="1"/>
  <c r="I48" i="21"/>
  <c r="J49" i="21" s="1"/>
  <c r="I49" i="21"/>
  <c r="J50" i="21" s="1"/>
  <c r="I51" i="21"/>
  <c r="J52" i="21" s="1"/>
  <c r="I53" i="21"/>
  <c r="J54" i="21" s="1"/>
  <c r="L55" i="21"/>
  <c r="M56" i="21" s="1"/>
  <c r="O56" i="21" s="1"/>
  <c r="AY6" i="21"/>
  <c r="AZ7" i="21"/>
  <c r="BK6" i="21"/>
  <c r="BL7" i="21"/>
  <c r="BQ6" i="21"/>
  <c r="BR7" i="21"/>
  <c r="BW6" i="21"/>
  <c r="BX7" i="21"/>
  <c r="CC6" i="21"/>
  <c r="CD7" i="21"/>
  <c r="CI6" i="21"/>
  <c r="CJ7" i="21"/>
  <c r="R7" i="21"/>
  <c r="S8" i="21"/>
  <c r="X6" i="21"/>
  <c r="Y7" i="21"/>
  <c r="AV6" i="21"/>
  <c r="AW7" i="21"/>
  <c r="BT6" i="21"/>
  <c r="BU7" i="21"/>
  <c r="O21" i="21"/>
  <c r="P22" i="21"/>
  <c r="O7" i="21"/>
  <c r="P8" i="21" s="1"/>
  <c r="L47" i="21"/>
  <c r="M48" i="21" s="1"/>
  <c r="L45" i="21"/>
  <c r="M46" i="21" s="1"/>
  <c r="L43" i="21"/>
  <c r="M44" i="21" s="1"/>
  <c r="I24" i="21"/>
  <c r="J25" i="21"/>
  <c r="I26" i="21"/>
  <c r="J27" i="21"/>
  <c r="I28" i="21"/>
  <c r="J29" i="21"/>
  <c r="I30" i="21"/>
  <c r="J31" i="21"/>
  <c r="I32" i="21"/>
  <c r="J33" i="21"/>
  <c r="I34" i="21"/>
  <c r="J35" i="21"/>
  <c r="I36" i="21"/>
  <c r="J37" i="21"/>
  <c r="I38" i="21"/>
  <c r="J39" i="21"/>
  <c r="I40" i="21"/>
  <c r="J41" i="21" s="1"/>
  <c r="I50" i="21"/>
  <c r="J51" i="21" s="1"/>
  <c r="L53" i="21"/>
  <c r="M54" i="21"/>
  <c r="I55" i="21"/>
  <c r="J56" i="21"/>
  <c r="L56" i="21" s="1"/>
  <c r="FZ7" i="5"/>
  <c r="GA8" i="5" s="1"/>
  <c r="GC8" i="5" s="1"/>
  <c r="GD8" i="5" s="1"/>
  <c r="GE8" i="5" s="1"/>
  <c r="GF9" i="5" s="1"/>
  <c r="FP7" i="5"/>
  <c r="FQ8" i="5" s="1"/>
  <c r="FS8" i="5" s="1"/>
  <c r="FT8" i="5" s="1"/>
  <c r="FU8" i="5" s="1"/>
  <c r="FV9" i="5" s="1"/>
  <c r="FX9" i="5" s="1"/>
  <c r="FY9" i="5" s="1"/>
  <c r="FZ9" i="5" s="1"/>
  <c r="GA10" i="5" s="1"/>
  <c r="GC10" i="5" s="1"/>
  <c r="GD10" i="5" s="1"/>
  <c r="GE10" i="5" s="1"/>
  <c r="GF11" i="5" s="1"/>
  <c r="FF7" i="5"/>
  <c r="FG8" i="5" s="1"/>
  <c r="FI8" i="5" s="1"/>
  <c r="FJ8" i="5" s="1"/>
  <c r="FK8" i="5" s="1"/>
  <c r="FL9" i="5" s="1"/>
  <c r="FN9" i="5" s="1"/>
  <c r="FO9" i="5" s="1"/>
  <c r="FP9" i="5" s="1"/>
  <c r="FQ10" i="5" s="1"/>
  <c r="FS10" i="5" s="1"/>
  <c r="FT10" i="5" s="1"/>
  <c r="FU10" i="5" s="1"/>
  <c r="FV11" i="5" s="1"/>
  <c r="FX11" i="5" s="1"/>
  <c r="FY11" i="5" s="1"/>
  <c r="FZ11" i="5" s="1"/>
  <c r="GA12" i="5" s="1"/>
  <c r="GC12" i="5" s="1"/>
  <c r="GD12" i="5" s="1"/>
  <c r="GE12" i="5" s="1"/>
  <c r="GF13" i="5" s="1"/>
  <c r="EV7" i="5"/>
  <c r="EW8" i="5" s="1"/>
  <c r="EY8" i="5" s="1"/>
  <c r="EZ8" i="5" s="1"/>
  <c r="FA8" i="5" s="1"/>
  <c r="FB9" i="5" s="1"/>
  <c r="FD9" i="5" s="1"/>
  <c r="FE9" i="5" s="1"/>
  <c r="FF9" i="5" s="1"/>
  <c r="FG10" i="5" s="1"/>
  <c r="FI10" i="5" s="1"/>
  <c r="FJ10" i="5" s="1"/>
  <c r="FK10" i="5" s="1"/>
  <c r="FL11" i="5" s="1"/>
  <c r="FN11" i="5" s="1"/>
  <c r="FO11" i="5" s="1"/>
  <c r="FP11" i="5" s="1"/>
  <c r="FQ12" i="5" s="1"/>
  <c r="FS12" i="5" s="1"/>
  <c r="FT12" i="5" s="1"/>
  <c r="FU12" i="5" s="1"/>
  <c r="FV13" i="5" s="1"/>
  <c r="FX13" i="5" s="1"/>
  <c r="FY13" i="5" s="1"/>
  <c r="FZ13" i="5" s="1"/>
  <c r="GA14" i="5" s="1"/>
  <c r="GC14" i="5" s="1"/>
  <c r="GD14" i="5" s="1"/>
  <c r="GE14" i="5" s="1"/>
  <c r="GF15" i="5" s="1"/>
  <c r="BS16" i="5"/>
  <c r="BT16" i="5" s="1"/>
  <c r="BU17" i="5" s="1"/>
  <c r="BW17" i="5" s="1"/>
  <c r="BX17" i="5" s="1"/>
  <c r="BY17" i="5" s="1"/>
  <c r="BZ18" i="5" s="1"/>
  <c r="CB18" i="5" s="1"/>
  <c r="CC18" i="5" s="1"/>
  <c r="CD18" i="5" s="1"/>
  <c r="CE19" i="5" s="1"/>
  <c r="CG19" i="5" s="1"/>
  <c r="CH19" i="5" s="1"/>
  <c r="CI19" i="5" s="1"/>
  <c r="CJ20" i="5" s="1"/>
  <c r="CL20" i="5" s="1"/>
  <c r="CM20" i="5" s="1"/>
  <c r="CN20" i="5" s="1"/>
  <c r="CO21" i="5" s="1"/>
  <c r="CQ21" i="5" s="1"/>
  <c r="CR21" i="5" s="1"/>
  <c r="CS21" i="5" s="1"/>
  <c r="CT22" i="5" s="1"/>
  <c r="CV22" i="5" s="1"/>
  <c r="CW22" i="5" s="1"/>
  <c r="BR4" i="5"/>
  <c r="BS4" i="5" s="1"/>
  <c r="BT4" i="5" s="1"/>
  <c r="BU5" i="5" s="1"/>
  <c r="BW5" i="5" s="1"/>
  <c r="BX5" i="5" s="1"/>
  <c r="BY5" i="5" s="1"/>
  <c r="BZ6" i="5" s="1"/>
  <c r="CB6" i="5" s="1"/>
  <c r="CC6" i="5" s="1"/>
  <c r="CD6" i="5" s="1"/>
  <c r="CE7" i="5" s="1"/>
  <c r="CG7" i="5" s="1"/>
  <c r="CH7" i="5" s="1"/>
  <c r="CI7" i="5" s="1"/>
  <c r="CJ8" i="5" s="1"/>
  <c r="CL8" i="5" s="1"/>
  <c r="CM8" i="5" s="1"/>
  <c r="CN8" i="5" s="1"/>
  <c r="CO9" i="5" s="1"/>
  <c r="CQ9" i="5" s="1"/>
  <c r="BY37" i="5"/>
  <c r="BZ38" i="5" s="1"/>
  <c r="CB38" i="5" s="1"/>
  <c r="CC38" i="5" s="1"/>
  <c r="CD38" i="5" s="1"/>
  <c r="CE39" i="5" s="1"/>
  <c r="CG39" i="5" s="1"/>
  <c r="CH39" i="5" s="1"/>
  <c r="CI39" i="5" s="1"/>
  <c r="CJ40" i="5" s="1"/>
  <c r="CL40" i="5" s="1"/>
  <c r="CM40" i="5" s="1"/>
  <c r="CN40" i="5" s="1"/>
  <c r="CO41" i="5" s="1"/>
  <c r="CQ41" i="5" s="1"/>
  <c r="CR41" i="5" s="1"/>
  <c r="CS41" i="5" s="1"/>
  <c r="CT42" i="5" s="1"/>
  <c r="CV42" i="5" s="1"/>
  <c r="CW42" i="5" s="1"/>
  <c r="CX42" i="5" s="1"/>
  <c r="CY43" i="5" s="1"/>
  <c r="DA43" i="5" s="1"/>
  <c r="DB43" i="5" s="1"/>
  <c r="DC43" i="5" s="1"/>
  <c r="DD44" i="5" s="1"/>
  <c r="DF44" i="5" s="1"/>
  <c r="BJ22" i="5"/>
  <c r="BK23" i="5" s="1"/>
  <c r="BM23" i="5" s="1"/>
  <c r="BN23" i="5" s="1"/>
  <c r="BO23" i="5" s="1"/>
  <c r="BP24" i="5" s="1"/>
  <c r="BR24" i="5" s="1"/>
  <c r="BS24" i="5" s="1"/>
  <c r="BT24" i="5" s="1"/>
  <c r="BU25" i="5" s="1"/>
  <c r="BW25" i="5" s="1"/>
  <c r="BX25" i="5" s="1"/>
  <c r="BY25" i="5" s="1"/>
  <c r="BZ26" i="5" s="1"/>
  <c r="CB26" i="5" s="1"/>
  <c r="CC26" i="5" s="1"/>
  <c r="CD26" i="5" s="1"/>
  <c r="CE27" i="5" s="1"/>
  <c r="CG27" i="5" s="1"/>
  <c r="CH27" i="5" s="1"/>
  <c r="CI27" i="5" s="1"/>
  <c r="CJ28" i="5" s="1"/>
  <c r="CL28" i="5" s="1"/>
  <c r="CM28" i="5" s="1"/>
  <c r="CN28" i="5" s="1"/>
  <c r="CO29" i="5" s="1"/>
  <c r="CQ29" i="5" s="1"/>
  <c r="CR29" i="5" s="1"/>
  <c r="CS29" i="5" s="1"/>
  <c r="CT30" i="5" s="1"/>
  <c r="CV30" i="5" s="1"/>
  <c r="CW30" i="5" s="1"/>
  <c r="CX30" i="5" s="1"/>
  <c r="CY31" i="5" s="1"/>
  <c r="DA31" i="5" s="1"/>
  <c r="DB31" i="5" s="1"/>
  <c r="DC31" i="5" s="1"/>
  <c r="DD32" i="5" s="1"/>
  <c r="DF32" i="5" s="1"/>
  <c r="DG32" i="5" s="1"/>
  <c r="DH32" i="5" s="1"/>
  <c r="DI33" i="5" s="1"/>
  <c r="DK33" i="5" s="1"/>
  <c r="DL33" i="5" s="1"/>
  <c r="DM33" i="5" s="1"/>
  <c r="DN34" i="5" s="1"/>
  <c r="DP34" i="5" s="1"/>
  <c r="DQ34" i="5" s="1"/>
  <c r="DR34" i="5" s="1"/>
  <c r="DS35" i="5" s="1"/>
  <c r="DU35" i="5" s="1"/>
  <c r="DV35" i="5" s="1"/>
  <c r="DW35" i="5" s="1"/>
  <c r="DX36" i="5" s="1"/>
  <c r="DZ36" i="5" s="1"/>
  <c r="EA36" i="5" s="1"/>
  <c r="EB36" i="5" s="1"/>
  <c r="EC37" i="5" s="1"/>
  <c r="EE37" i="5" s="1"/>
  <c r="EF37" i="5" s="1"/>
  <c r="AZ22" i="5"/>
  <c r="BA23" i="5" s="1"/>
  <c r="BC23" i="5" s="1"/>
  <c r="BD23" i="5" s="1"/>
  <c r="BE23" i="5" s="1"/>
  <c r="BF24" i="5" s="1"/>
  <c r="BH24" i="5" s="1"/>
  <c r="BI24" i="5" s="1"/>
  <c r="BJ24" i="5" s="1"/>
  <c r="BK25" i="5" s="1"/>
  <c r="BM25" i="5" s="1"/>
  <c r="BN25" i="5" s="1"/>
  <c r="BO25" i="5" s="1"/>
  <c r="BP26" i="5" s="1"/>
  <c r="BR26" i="5" s="1"/>
  <c r="BS26" i="5" s="1"/>
  <c r="BT26" i="5" s="1"/>
  <c r="BU27" i="5" s="1"/>
  <c r="BW27" i="5" s="1"/>
  <c r="BX27" i="5" s="1"/>
  <c r="BY27" i="5" s="1"/>
  <c r="BZ28" i="5" s="1"/>
  <c r="CB28" i="5" s="1"/>
  <c r="CC28" i="5" s="1"/>
  <c r="CD28" i="5" s="1"/>
  <c r="CE29" i="5" s="1"/>
  <c r="CG29" i="5" s="1"/>
  <c r="CH29" i="5" s="1"/>
  <c r="CI29" i="5" s="1"/>
  <c r="CJ30" i="5" s="1"/>
  <c r="CL30" i="5" s="1"/>
  <c r="AP22" i="5"/>
  <c r="AQ23" i="5" s="1"/>
  <c r="AS23" i="5" s="1"/>
  <c r="AT23" i="5" s="1"/>
  <c r="AU23" i="5" s="1"/>
  <c r="AV24" i="5" s="1"/>
  <c r="AX24" i="5" s="1"/>
  <c r="AY24" i="5" s="1"/>
  <c r="AZ24" i="5" s="1"/>
  <c r="BA25" i="5" s="1"/>
  <c r="BC25" i="5" s="1"/>
  <c r="BD25" i="5" s="1"/>
  <c r="BE25" i="5" s="1"/>
  <c r="BF26" i="5" s="1"/>
  <c r="BH26" i="5" s="1"/>
  <c r="BI26" i="5" s="1"/>
  <c r="BJ26" i="5" s="1"/>
  <c r="BK27" i="5" s="1"/>
  <c r="BM27" i="5" s="1"/>
  <c r="BN27" i="5" s="1"/>
  <c r="BO27" i="5" s="1"/>
  <c r="BP28" i="5" s="1"/>
  <c r="BR28" i="5" s="1"/>
  <c r="BS28" i="5" s="1"/>
  <c r="BT28" i="5" s="1"/>
  <c r="BU29" i="5" s="1"/>
  <c r="BW29" i="5" s="1"/>
  <c r="BX29" i="5" s="1"/>
  <c r="BY29" i="5" s="1"/>
  <c r="BZ30" i="5" s="1"/>
  <c r="CB30" i="5" s="1"/>
  <c r="AJ2" i="5"/>
  <c r="AK2" i="5" s="1"/>
  <c r="AL3" i="5" s="1"/>
  <c r="AN3" i="5" s="1"/>
  <c r="AO3" i="5" s="1"/>
  <c r="AP3" i="5" s="1"/>
  <c r="AQ4" i="5" s="1"/>
  <c r="AS4" i="5" s="1"/>
  <c r="AT4" i="5" s="1"/>
  <c r="AU4" i="5" s="1"/>
  <c r="AV5" i="5" s="1"/>
  <c r="AX5" i="5" s="1"/>
  <c r="AY5" i="5" s="1"/>
  <c r="AZ5" i="5" s="1"/>
  <c r="BA6" i="5" s="1"/>
  <c r="BC6" i="5" s="1"/>
  <c r="BD6" i="5" s="1"/>
  <c r="BE6" i="5" s="1"/>
  <c r="BF7" i="5" s="1"/>
  <c r="BH7" i="5" s="1"/>
  <c r="BI7" i="5" s="1"/>
  <c r="BJ7" i="5" s="1"/>
  <c r="BK8" i="5" s="1"/>
  <c r="BM8" i="5" s="1"/>
  <c r="BN8" i="5" s="1"/>
  <c r="BO8" i="5" s="1"/>
  <c r="BP9" i="5" s="1"/>
  <c r="BR9" i="5" s="1"/>
  <c r="BS9" i="5" s="1"/>
  <c r="BT9" i="5" s="1"/>
  <c r="BU10" i="5" s="1"/>
  <c r="BW10" i="5" s="1"/>
  <c r="BX10" i="5" s="1"/>
  <c r="BY10" i="5" s="1"/>
  <c r="BZ11" i="5" s="1"/>
  <c r="CB11" i="5" s="1"/>
  <c r="CC11" i="5" s="1"/>
  <c r="CD11" i="5" s="1"/>
  <c r="CE12" i="5" s="1"/>
  <c r="CG12" i="5" s="1"/>
  <c r="CH12" i="5" s="1"/>
  <c r="CI12" i="5" s="1"/>
  <c r="CJ13" i="5" s="1"/>
  <c r="CL13" i="5" s="1"/>
  <c r="CM13" i="5" s="1"/>
  <c r="CN13" i="5" s="1"/>
  <c r="CO14" i="5" s="1"/>
  <c r="CQ14" i="5" s="1"/>
  <c r="CR14" i="5" s="1"/>
  <c r="CS14" i="5" s="1"/>
  <c r="CT15" i="5" s="1"/>
  <c r="CV15" i="5" s="1"/>
  <c r="CW15" i="5" s="1"/>
  <c r="CX15" i="5" s="1"/>
  <c r="CY16" i="5" s="1"/>
  <c r="DA16" i="5" s="1"/>
  <c r="DB16" i="5" s="1"/>
  <c r="DC16" i="5" s="1"/>
  <c r="DD17" i="5" s="1"/>
  <c r="DF17" i="5" s="1"/>
  <c r="DG17" i="5" s="1"/>
  <c r="DH17" i="5" s="1"/>
  <c r="DI18" i="5" s="1"/>
  <c r="DK18" i="5" s="1"/>
  <c r="DL18" i="5" s="1"/>
  <c r="DM18" i="5" s="1"/>
  <c r="DN19" i="5" s="1"/>
  <c r="DP19" i="5" s="1"/>
  <c r="DQ19" i="5" s="1"/>
  <c r="DR19" i="5" s="1"/>
  <c r="DS20" i="5" s="1"/>
  <c r="DU20" i="5" s="1"/>
  <c r="DV20" i="5" s="1"/>
  <c r="DW20" i="5" s="1"/>
  <c r="DX21" i="5" s="1"/>
  <c r="DZ21" i="5" s="1"/>
  <c r="EA21" i="5" s="1"/>
  <c r="EB21" i="5" s="1"/>
  <c r="EC22" i="5" s="1"/>
  <c r="EE22" i="5" s="1"/>
  <c r="EF22" i="5" s="1"/>
  <c r="EG22" i="5" s="1"/>
  <c r="EH23" i="5" s="1"/>
  <c r="EJ23" i="5" s="1"/>
  <c r="EK23" i="5" s="1"/>
  <c r="EL23" i="5" s="1"/>
  <c r="EM24" i="5" s="1"/>
  <c r="EO24" i="5" s="1"/>
  <c r="EP24" i="5" s="1"/>
  <c r="EQ24" i="5" s="1"/>
  <c r="ER25" i="5" s="1"/>
  <c r="ET25" i="5" s="1"/>
  <c r="EU25" i="5" s="1"/>
  <c r="EV25" i="5" s="1"/>
  <c r="EW26" i="5" s="1"/>
  <c r="EY26" i="5" s="1"/>
  <c r="EZ26" i="5" s="1"/>
  <c r="FA26" i="5" s="1"/>
  <c r="FB27" i="5" s="1"/>
  <c r="FD27" i="5" s="1"/>
  <c r="FE27" i="5" s="1"/>
  <c r="FF27" i="5" s="1"/>
  <c r="FG28" i="5" s="1"/>
  <c r="FI28" i="5" s="1"/>
  <c r="FJ28" i="5" s="1"/>
  <c r="FK28" i="5" s="1"/>
  <c r="FL29" i="5" s="1"/>
  <c r="FN29" i="5" s="1"/>
  <c r="FO29" i="5" s="1"/>
  <c r="FP29" i="5" s="1"/>
  <c r="FQ30" i="5" s="1"/>
  <c r="FS30" i="5" s="1"/>
  <c r="FT30" i="5" s="1"/>
  <c r="FU30" i="5" s="1"/>
  <c r="FV31" i="5" s="1"/>
  <c r="FX31" i="5" s="1"/>
  <c r="FY31" i="5" s="1"/>
  <c r="FZ31" i="5" s="1"/>
  <c r="GA32" i="5" s="1"/>
  <c r="GC32" i="5" s="1"/>
  <c r="GD32" i="5" s="1"/>
  <c r="GE32" i="5" s="1"/>
  <c r="GF33" i="5" s="1"/>
  <c r="C91" i="5"/>
  <c r="E91" i="5" s="1"/>
  <c r="F91" i="5" s="1"/>
  <c r="G91" i="5" s="1"/>
  <c r="F89" i="5"/>
  <c r="G89" i="5" s="1"/>
  <c r="H90" i="5" s="1"/>
  <c r="J90" i="5" s="1"/>
  <c r="K90" i="5" s="1"/>
  <c r="L90" i="5" s="1"/>
  <c r="F88" i="5"/>
  <c r="G88" i="5" s="1"/>
  <c r="H89" i="5" s="1"/>
  <c r="J89" i="5" s="1"/>
  <c r="K89" i="5" s="1"/>
  <c r="L89" i="5" s="1"/>
  <c r="M90" i="5" s="1"/>
  <c r="O90" i="5" s="1"/>
  <c r="P90" i="5" s="1"/>
  <c r="Q90" i="5" s="1"/>
  <c r="F76" i="5"/>
  <c r="G76" i="5" s="1"/>
  <c r="H77" i="5" s="1"/>
  <c r="J77" i="5" s="1"/>
  <c r="K77" i="5" s="1"/>
  <c r="L77" i="5" s="1"/>
  <c r="M78" i="5" s="1"/>
  <c r="O78" i="5" s="1"/>
  <c r="P78" i="5" s="1"/>
  <c r="Q78" i="5" s="1"/>
  <c r="R79" i="5" s="1"/>
  <c r="T79" i="5" s="1"/>
  <c r="U79" i="5" s="1"/>
  <c r="V79" i="5" s="1"/>
  <c r="W80" i="5" s="1"/>
  <c r="Y80" i="5" s="1"/>
  <c r="Z80" i="5" s="1"/>
  <c r="AA80" i="5" s="1"/>
  <c r="AB81" i="5" s="1"/>
  <c r="AD81" i="5" s="1"/>
  <c r="AE81" i="5" s="1"/>
  <c r="AF81" i="5" s="1"/>
  <c r="AG82" i="5" s="1"/>
  <c r="AI82" i="5" s="1"/>
  <c r="AJ82" i="5" s="1"/>
  <c r="AK82" i="5" s="1"/>
  <c r="AL83" i="5" s="1"/>
  <c r="AN83" i="5" s="1"/>
  <c r="AO83" i="5" s="1"/>
  <c r="AP83" i="5" s="1"/>
  <c r="AQ84" i="5" s="1"/>
  <c r="AS84" i="5" s="1"/>
  <c r="AT84" i="5" s="1"/>
  <c r="AU84" i="5" s="1"/>
  <c r="AV85" i="5" s="1"/>
  <c r="AX85" i="5" s="1"/>
  <c r="AY85" i="5" s="1"/>
  <c r="AZ85" i="5" s="1"/>
  <c r="BA86" i="5" s="1"/>
  <c r="BC86" i="5" s="1"/>
  <c r="BD86" i="5" s="1"/>
  <c r="BE86" i="5" s="1"/>
  <c r="BF87" i="5" s="1"/>
  <c r="BH87" i="5" s="1"/>
  <c r="BI87" i="5" s="1"/>
  <c r="BJ87" i="5" s="1"/>
  <c r="BK88" i="5" s="1"/>
  <c r="BM88" i="5" s="1"/>
  <c r="BN88" i="5" s="1"/>
  <c r="BO88" i="5" s="1"/>
  <c r="BP89" i="5" s="1"/>
  <c r="BR89" i="5" s="1"/>
  <c r="BS89" i="5" s="1"/>
  <c r="BT89" i="5" s="1"/>
  <c r="BU90" i="5" s="1"/>
  <c r="BW90" i="5" s="1"/>
  <c r="BX90" i="5" s="1"/>
  <c r="BY90" i="5" s="1"/>
  <c r="F74" i="5"/>
  <c r="G74" i="5" s="1"/>
  <c r="H75" i="5" s="1"/>
  <c r="J75" i="5" s="1"/>
  <c r="K75" i="5" s="1"/>
  <c r="L75" i="5" s="1"/>
  <c r="M76" i="5" s="1"/>
  <c r="O76" i="5" s="1"/>
  <c r="P76" i="5" s="1"/>
  <c r="Q76" i="5" s="1"/>
  <c r="R77" i="5" s="1"/>
  <c r="T77" i="5" s="1"/>
  <c r="U77" i="5" s="1"/>
  <c r="V77" i="5" s="1"/>
  <c r="W78" i="5" s="1"/>
  <c r="Y78" i="5" s="1"/>
  <c r="Z78" i="5" s="1"/>
  <c r="AA78" i="5" s="1"/>
  <c r="AB79" i="5" s="1"/>
  <c r="AD79" i="5" s="1"/>
  <c r="AE79" i="5" s="1"/>
  <c r="AF79" i="5" s="1"/>
  <c r="AG80" i="5" s="1"/>
  <c r="AI80" i="5" s="1"/>
  <c r="AJ80" i="5" s="1"/>
  <c r="AK80" i="5" s="1"/>
  <c r="AL81" i="5" s="1"/>
  <c r="AN81" i="5" s="1"/>
  <c r="AO81" i="5" s="1"/>
  <c r="AP81" i="5" s="1"/>
  <c r="AQ82" i="5" s="1"/>
  <c r="AS82" i="5" s="1"/>
  <c r="AT82" i="5" s="1"/>
  <c r="AU82" i="5" s="1"/>
  <c r="AV83" i="5" s="1"/>
  <c r="AX83" i="5" s="1"/>
  <c r="AY83" i="5" s="1"/>
  <c r="AZ83" i="5" s="1"/>
  <c r="BA84" i="5" s="1"/>
  <c r="BC84" i="5" s="1"/>
  <c r="BD84" i="5" s="1"/>
  <c r="BE84" i="5" s="1"/>
  <c r="BF85" i="5" s="1"/>
  <c r="BH85" i="5" s="1"/>
  <c r="BI85" i="5" s="1"/>
  <c r="BJ85" i="5" s="1"/>
  <c r="BK86" i="5" s="1"/>
  <c r="BM86" i="5" s="1"/>
  <c r="BN86" i="5" s="1"/>
  <c r="BO86" i="5" s="1"/>
  <c r="BP87" i="5" s="1"/>
  <c r="BR87" i="5" s="1"/>
  <c r="BS87" i="5" s="1"/>
  <c r="BT87" i="5" s="1"/>
  <c r="BU88" i="5" s="1"/>
  <c r="BW88" i="5" s="1"/>
  <c r="BX88" i="5" s="1"/>
  <c r="BY88" i="5" s="1"/>
  <c r="BZ89" i="5" s="1"/>
  <c r="CB89" i="5" s="1"/>
  <c r="CC89" i="5" s="1"/>
  <c r="CD89" i="5" s="1"/>
  <c r="CE90" i="5" s="1"/>
  <c r="CG90" i="5" s="1"/>
  <c r="CH90" i="5" s="1"/>
  <c r="CI90" i="5" s="1"/>
  <c r="F72" i="5"/>
  <c r="G72" i="5" s="1"/>
  <c r="H73" i="5" s="1"/>
  <c r="J73" i="5" s="1"/>
  <c r="K73" i="5" s="1"/>
  <c r="L73" i="5" s="1"/>
  <c r="M74" i="5" s="1"/>
  <c r="O74" i="5" s="1"/>
  <c r="P74" i="5" s="1"/>
  <c r="Q74" i="5" s="1"/>
  <c r="R75" i="5" s="1"/>
  <c r="T75" i="5" s="1"/>
  <c r="U75" i="5" s="1"/>
  <c r="V75" i="5" s="1"/>
  <c r="W76" i="5" s="1"/>
  <c r="Y76" i="5" s="1"/>
  <c r="Z76" i="5" s="1"/>
  <c r="AA76" i="5" s="1"/>
  <c r="AB77" i="5" s="1"/>
  <c r="AD77" i="5" s="1"/>
  <c r="AE77" i="5" s="1"/>
  <c r="AF77" i="5" s="1"/>
  <c r="AG78" i="5" s="1"/>
  <c r="AI78" i="5" s="1"/>
  <c r="AJ78" i="5" s="1"/>
  <c r="AK78" i="5" s="1"/>
  <c r="AL79" i="5" s="1"/>
  <c r="AN79" i="5" s="1"/>
  <c r="AO79" i="5" s="1"/>
  <c r="AP79" i="5" s="1"/>
  <c r="AQ80" i="5" s="1"/>
  <c r="AS80" i="5" s="1"/>
  <c r="AT80" i="5" s="1"/>
  <c r="AU80" i="5" s="1"/>
  <c r="AV81" i="5" s="1"/>
  <c r="AX81" i="5" s="1"/>
  <c r="AY81" i="5" s="1"/>
  <c r="AZ81" i="5" s="1"/>
  <c r="BA82" i="5" s="1"/>
  <c r="BC82" i="5" s="1"/>
  <c r="BD82" i="5" s="1"/>
  <c r="BE82" i="5" s="1"/>
  <c r="BF83" i="5" s="1"/>
  <c r="BH83" i="5" s="1"/>
  <c r="BI83" i="5" s="1"/>
  <c r="BJ83" i="5" s="1"/>
  <c r="BK84" i="5" s="1"/>
  <c r="BM84" i="5" s="1"/>
  <c r="BN84" i="5" s="1"/>
  <c r="BO84" i="5" s="1"/>
  <c r="BP85" i="5" s="1"/>
  <c r="BR85" i="5" s="1"/>
  <c r="BS85" i="5" s="1"/>
  <c r="BT85" i="5" s="1"/>
  <c r="BU86" i="5" s="1"/>
  <c r="BW86" i="5" s="1"/>
  <c r="BX86" i="5" s="1"/>
  <c r="BY86" i="5" s="1"/>
  <c r="BZ87" i="5" s="1"/>
  <c r="CB87" i="5" s="1"/>
  <c r="CC87" i="5" s="1"/>
  <c r="CD87" i="5" s="1"/>
  <c r="CE88" i="5" s="1"/>
  <c r="CG88" i="5" s="1"/>
  <c r="CH88" i="5" s="1"/>
  <c r="CI88" i="5" s="1"/>
  <c r="CJ89" i="5" s="1"/>
  <c r="CL89" i="5" s="1"/>
  <c r="CM89" i="5" s="1"/>
  <c r="CN89" i="5" s="1"/>
  <c r="CO90" i="5" s="1"/>
  <c r="CQ90" i="5" s="1"/>
  <c r="CR90" i="5" s="1"/>
  <c r="CS90" i="5" s="1"/>
  <c r="F71" i="5"/>
  <c r="G71" i="5" s="1"/>
  <c r="H72" i="5" s="1"/>
  <c r="J72" i="5" s="1"/>
  <c r="K72" i="5" s="1"/>
  <c r="L72" i="5" s="1"/>
  <c r="M73" i="5" s="1"/>
  <c r="O73" i="5" s="1"/>
  <c r="P73" i="5" s="1"/>
  <c r="Q73" i="5" s="1"/>
  <c r="R74" i="5" s="1"/>
  <c r="T74" i="5" s="1"/>
  <c r="U74" i="5" s="1"/>
  <c r="V74" i="5" s="1"/>
  <c r="W75" i="5" s="1"/>
  <c r="Y75" i="5" s="1"/>
  <c r="Z75" i="5" s="1"/>
  <c r="AA75" i="5" s="1"/>
  <c r="AB76" i="5" s="1"/>
  <c r="AD76" i="5" s="1"/>
  <c r="AE76" i="5" s="1"/>
  <c r="AF76" i="5" s="1"/>
  <c r="AG77" i="5" s="1"/>
  <c r="AI77" i="5" s="1"/>
  <c r="F69" i="5"/>
  <c r="G69" i="5" s="1"/>
  <c r="H70" i="5" s="1"/>
  <c r="J70" i="5" s="1"/>
  <c r="K70" i="5" s="1"/>
  <c r="L70" i="5" s="1"/>
  <c r="M71" i="5" s="1"/>
  <c r="O71" i="5" s="1"/>
  <c r="P71" i="5" s="1"/>
  <c r="Q71" i="5" s="1"/>
  <c r="R72" i="5" s="1"/>
  <c r="T72" i="5" s="1"/>
  <c r="U72" i="5" s="1"/>
  <c r="V72" i="5" s="1"/>
  <c r="W73" i="5" s="1"/>
  <c r="Y73" i="5" s="1"/>
  <c r="Z73" i="5" s="1"/>
  <c r="AA73" i="5" s="1"/>
  <c r="AB74" i="5" s="1"/>
  <c r="AD74" i="5" s="1"/>
  <c r="AE74" i="5" s="1"/>
  <c r="AF74" i="5" s="1"/>
  <c r="AG75" i="5" s="1"/>
  <c r="AI75" i="5" s="1"/>
  <c r="AJ75" i="5" s="1"/>
  <c r="AK75" i="5" s="1"/>
  <c r="AL76" i="5" s="1"/>
  <c r="AN76" i="5" s="1"/>
  <c r="F66" i="5"/>
  <c r="G66" i="5" s="1"/>
  <c r="H67" i="5" s="1"/>
  <c r="J67" i="5" s="1"/>
  <c r="K67" i="5" s="1"/>
  <c r="L67" i="5" s="1"/>
  <c r="M68" i="5" s="1"/>
  <c r="O68" i="5" s="1"/>
  <c r="P68" i="5" s="1"/>
  <c r="Q68" i="5" s="1"/>
  <c r="R69" i="5" s="1"/>
  <c r="T69" i="5" s="1"/>
  <c r="U69" i="5" s="1"/>
  <c r="V69" i="5" s="1"/>
  <c r="W70" i="5" s="1"/>
  <c r="Y70" i="5" s="1"/>
  <c r="Z70" i="5" s="1"/>
  <c r="AA70" i="5" s="1"/>
  <c r="AB71" i="5" s="1"/>
  <c r="AD71" i="5" s="1"/>
  <c r="AE71" i="5" s="1"/>
  <c r="AF71" i="5" s="1"/>
  <c r="AG72" i="5" s="1"/>
  <c r="AI72" i="5" s="1"/>
  <c r="AJ72" i="5" s="1"/>
  <c r="AK72" i="5" s="1"/>
  <c r="AL73" i="5" s="1"/>
  <c r="AN73" i="5" s="1"/>
  <c r="AO73" i="5" s="1"/>
  <c r="AP73" i="5" s="1"/>
  <c r="AQ74" i="5" s="1"/>
  <c r="AS74" i="5" s="1"/>
  <c r="AT74" i="5" s="1"/>
  <c r="AU74" i="5" s="1"/>
  <c r="AV75" i="5" s="1"/>
  <c r="AX75" i="5" s="1"/>
  <c r="AY75" i="5" s="1"/>
  <c r="AZ75" i="5" s="1"/>
  <c r="BA76" i="5" s="1"/>
  <c r="BC76" i="5" s="1"/>
  <c r="BD76" i="5" s="1"/>
  <c r="BE76" i="5" s="1"/>
  <c r="BF77" i="5" s="1"/>
  <c r="BH77" i="5" s="1"/>
  <c r="BI77" i="5" s="1"/>
  <c r="BJ77" i="5" s="1"/>
  <c r="BK78" i="5" s="1"/>
  <c r="BM78" i="5" s="1"/>
  <c r="BN78" i="5" s="1"/>
  <c r="BO78" i="5" s="1"/>
  <c r="BP79" i="5" s="1"/>
  <c r="BR79" i="5" s="1"/>
  <c r="BS79" i="5" s="1"/>
  <c r="BT79" i="5" s="1"/>
  <c r="BU80" i="5" s="1"/>
  <c r="BW80" i="5" s="1"/>
  <c r="BX80" i="5" s="1"/>
  <c r="BY80" i="5" s="1"/>
  <c r="BZ81" i="5" s="1"/>
  <c r="CB81" i="5" s="1"/>
  <c r="CC81" i="5" s="1"/>
  <c r="CD81" i="5" s="1"/>
  <c r="CE82" i="5" s="1"/>
  <c r="CG82" i="5" s="1"/>
  <c r="CH82" i="5" s="1"/>
  <c r="CI82" i="5" s="1"/>
  <c r="CJ83" i="5" s="1"/>
  <c r="CL83" i="5" s="1"/>
  <c r="CM83" i="5" s="1"/>
  <c r="CN83" i="5" s="1"/>
  <c r="CO84" i="5" s="1"/>
  <c r="CQ84" i="5" s="1"/>
  <c r="CR84" i="5" s="1"/>
  <c r="CS84" i="5" s="1"/>
  <c r="CT85" i="5" s="1"/>
  <c r="CV85" i="5" s="1"/>
  <c r="CW85" i="5" s="1"/>
  <c r="CX85" i="5" s="1"/>
  <c r="CY86" i="5" s="1"/>
  <c r="DA86" i="5" s="1"/>
  <c r="DB86" i="5" s="1"/>
  <c r="DC86" i="5" s="1"/>
  <c r="DD87" i="5" s="1"/>
  <c r="DF87" i="5" s="1"/>
  <c r="DG87" i="5" s="1"/>
  <c r="DH87" i="5" s="1"/>
  <c r="DI88" i="5" s="1"/>
  <c r="DK88" i="5" s="1"/>
  <c r="DL88" i="5" s="1"/>
  <c r="DM88" i="5" s="1"/>
  <c r="DN89" i="5" s="1"/>
  <c r="DP89" i="5" s="1"/>
  <c r="DQ89" i="5" s="1"/>
  <c r="DR89" i="5" s="1"/>
  <c r="DS90" i="5" s="1"/>
  <c r="DU90" i="5" s="1"/>
  <c r="DV90" i="5" s="1"/>
  <c r="DW90" i="5" s="1"/>
  <c r="F64" i="5"/>
  <c r="G64" i="5" s="1"/>
  <c r="H65" i="5" s="1"/>
  <c r="J65" i="5" s="1"/>
  <c r="K65" i="5" s="1"/>
  <c r="L65" i="5" s="1"/>
  <c r="M66" i="5" s="1"/>
  <c r="O66" i="5" s="1"/>
  <c r="P66" i="5" s="1"/>
  <c r="Q66" i="5" s="1"/>
  <c r="R67" i="5" s="1"/>
  <c r="T67" i="5" s="1"/>
  <c r="U67" i="5" s="1"/>
  <c r="V67" i="5" s="1"/>
  <c r="W68" i="5" s="1"/>
  <c r="Y68" i="5" s="1"/>
  <c r="Z68" i="5" s="1"/>
  <c r="AA68" i="5" s="1"/>
  <c r="AB69" i="5" s="1"/>
  <c r="AD69" i="5" s="1"/>
  <c r="AE69" i="5" s="1"/>
  <c r="AF69" i="5" s="1"/>
  <c r="AG70" i="5" s="1"/>
  <c r="AI70" i="5" s="1"/>
  <c r="AJ70" i="5" s="1"/>
  <c r="AK70" i="5" s="1"/>
  <c r="AL71" i="5" s="1"/>
  <c r="AN71" i="5" s="1"/>
  <c r="AO71" i="5" s="1"/>
  <c r="AP71" i="5" s="1"/>
  <c r="AQ72" i="5" s="1"/>
  <c r="AS72" i="5" s="1"/>
  <c r="AT72" i="5" s="1"/>
  <c r="AU72" i="5" s="1"/>
  <c r="AV73" i="5" s="1"/>
  <c r="AX73" i="5" s="1"/>
  <c r="AY73" i="5" s="1"/>
  <c r="AZ73" i="5" s="1"/>
  <c r="BA74" i="5" s="1"/>
  <c r="BC74" i="5" s="1"/>
  <c r="BD74" i="5" s="1"/>
  <c r="BE74" i="5" s="1"/>
  <c r="BF75" i="5" s="1"/>
  <c r="BH75" i="5" s="1"/>
  <c r="BI75" i="5" s="1"/>
  <c r="BJ75" i="5" s="1"/>
  <c r="BK76" i="5" s="1"/>
  <c r="BM76" i="5" s="1"/>
  <c r="BN76" i="5" s="1"/>
  <c r="BO76" i="5" s="1"/>
  <c r="BP77" i="5" s="1"/>
  <c r="BR77" i="5" s="1"/>
  <c r="BS77" i="5" s="1"/>
  <c r="BT77" i="5" s="1"/>
  <c r="BU78" i="5" s="1"/>
  <c r="BW78" i="5" s="1"/>
  <c r="BX78" i="5" s="1"/>
  <c r="BY78" i="5" s="1"/>
  <c r="BZ79" i="5" s="1"/>
  <c r="CB79" i="5" s="1"/>
  <c r="CC79" i="5" s="1"/>
  <c r="CD79" i="5" s="1"/>
  <c r="CE80" i="5" s="1"/>
  <c r="CG80" i="5" s="1"/>
  <c r="CH80" i="5" s="1"/>
  <c r="CI80" i="5" s="1"/>
  <c r="CJ81" i="5" s="1"/>
  <c r="CL81" i="5" s="1"/>
  <c r="CM81" i="5" s="1"/>
  <c r="CN81" i="5" s="1"/>
  <c r="CO82" i="5" s="1"/>
  <c r="CQ82" i="5" s="1"/>
  <c r="CR82" i="5" s="1"/>
  <c r="CS82" i="5" s="1"/>
  <c r="CT83" i="5" s="1"/>
  <c r="CV83" i="5" s="1"/>
  <c r="CW83" i="5" s="1"/>
  <c r="CX83" i="5" s="1"/>
  <c r="CY84" i="5" s="1"/>
  <c r="DA84" i="5" s="1"/>
  <c r="DB84" i="5" s="1"/>
  <c r="DC84" i="5" s="1"/>
  <c r="DD85" i="5" s="1"/>
  <c r="DF85" i="5" s="1"/>
  <c r="DG85" i="5" s="1"/>
  <c r="DH85" i="5" s="1"/>
  <c r="DI86" i="5" s="1"/>
  <c r="DK86" i="5" s="1"/>
  <c r="DL86" i="5" s="1"/>
  <c r="DM86" i="5" s="1"/>
  <c r="DN87" i="5" s="1"/>
  <c r="DP87" i="5" s="1"/>
  <c r="DQ87" i="5" s="1"/>
  <c r="DR87" i="5" s="1"/>
  <c r="DS88" i="5" s="1"/>
  <c r="DU88" i="5" s="1"/>
  <c r="DV88" i="5" s="1"/>
  <c r="DW88" i="5" s="1"/>
  <c r="DX89" i="5" s="1"/>
  <c r="DZ89" i="5" s="1"/>
  <c r="EA89" i="5" s="1"/>
  <c r="EB89" i="5" s="1"/>
  <c r="EC90" i="5" s="1"/>
  <c r="EE90" i="5" s="1"/>
  <c r="EF90" i="5" s="1"/>
  <c r="EG90" i="5" s="1"/>
  <c r="F58" i="5"/>
  <c r="G58" i="5" s="1"/>
  <c r="H59" i="5" s="1"/>
  <c r="J59" i="5" s="1"/>
  <c r="K59" i="5" s="1"/>
  <c r="L59" i="5" s="1"/>
  <c r="M60" i="5" s="1"/>
  <c r="O60" i="5" s="1"/>
  <c r="P60" i="5" s="1"/>
  <c r="Q60" i="5" s="1"/>
  <c r="R61" i="5" s="1"/>
  <c r="T61" i="5" s="1"/>
  <c r="U61" i="5" s="1"/>
  <c r="V61" i="5" s="1"/>
  <c r="W62" i="5" s="1"/>
  <c r="Y62" i="5" s="1"/>
  <c r="Z62" i="5" s="1"/>
  <c r="AA62" i="5" s="1"/>
  <c r="AB63" i="5" s="1"/>
  <c r="AD63" i="5" s="1"/>
  <c r="AE63" i="5" s="1"/>
  <c r="AF63" i="5" s="1"/>
  <c r="AG64" i="5" s="1"/>
  <c r="AI64" i="5" s="1"/>
  <c r="AJ64" i="5" s="1"/>
  <c r="AK64" i="5" s="1"/>
  <c r="AL65" i="5" s="1"/>
  <c r="AN65" i="5" s="1"/>
  <c r="AO65" i="5" s="1"/>
  <c r="AP65" i="5" s="1"/>
  <c r="AQ66" i="5" s="1"/>
  <c r="AS66" i="5" s="1"/>
  <c r="AT66" i="5" s="1"/>
  <c r="AU66" i="5" s="1"/>
  <c r="AV67" i="5" s="1"/>
  <c r="AX67" i="5" s="1"/>
  <c r="AY67" i="5" s="1"/>
  <c r="AZ67" i="5" s="1"/>
  <c r="BA68" i="5" s="1"/>
  <c r="BC68" i="5" s="1"/>
  <c r="BD68" i="5" s="1"/>
  <c r="BE68" i="5" s="1"/>
  <c r="BF69" i="5" s="1"/>
  <c r="BH69" i="5" s="1"/>
  <c r="BI69" i="5" s="1"/>
  <c r="BJ69" i="5" s="1"/>
  <c r="BK70" i="5" s="1"/>
  <c r="BM70" i="5" s="1"/>
  <c r="BN70" i="5" s="1"/>
  <c r="BO70" i="5" s="1"/>
  <c r="BP71" i="5" s="1"/>
  <c r="BR71" i="5" s="1"/>
  <c r="BS71" i="5" s="1"/>
  <c r="BT71" i="5" s="1"/>
  <c r="BU72" i="5" s="1"/>
  <c r="BW72" i="5" s="1"/>
  <c r="BX72" i="5" s="1"/>
  <c r="BY72" i="5" s="1"/>
  <c r="BZ73" i="5" s="1"/>
  <c r="CB73" i="5" s="1"/>
  <c r="CC73" i="5" s="1"/>
  <c r="CD73" i="5" s="1"/>
  <c r="CE74" i="5" s="1"/>
  <c r="CG74" i="5" s="1"/>
  <c r="CH74" i="5" s="1"/>
  <c r="CI74" i="5" s="1"/>
  <c r="CJ75" i="5" s="1"/>
  <c r="CL75" i="5" s="1"/>
  <c r="CM75" i="5" s="1"/>
  <c r="CN75" i="5" s="1"/>
  <c r="CO76" i="5" s="1"/>
  <c r="CQ76" i="5" s="1"/>
  <c r="CR76" i="5" s="1"/>
  <c r="CS76" i="5" s="1"/>
  <c r="CT77" i="5" s="1"/>
  <c r="CV77" i="5" s="1"/>
  <c r="CW77" i="5" s="1"/>
  <c r="CX77" i="5" s="1"/>
  <c r="CY78" i="5" s="1"/>
  <c r="DA78" i="5" s="1"/>
  <c r="DB78" i="5" s="1"/>
  <c r="DC78" i="5" s="1"/>
  <c r="DD79" i="5" s="1"/>
  <c r="DF79" i="5" s="1"/>
  <c r="DG79" i="5" s="1"/>
  <c r="DH79" i="5" s="1"/>
  <c r="DI80" i="5" s="1"/>
  <c r="DK80" i="5" s="1"/>
  <c r="DL80" i="5" s="1"/>
  <c r="DM80" i="5" s="1"/>
  <c r="DN81" i="5" s="1"/>
  <c r="DP81" i="5" s="1"/>
  <c r="DQ81" i="5" s="1"/>
  <c r="DR81" i="5" s="1"/>
  <c r="DS82" i="5" s="1"/>
  <c r="DU82" i="5" s="1"/>
  <c r="DV82" i="5" s="1"/>
  <c r="DW82" i="5" s="1"/>
  <c r="DX83" i="5" s="1"/>
  <c r="DZ83" i="5" s="1"/>
  <c r="EA83" i="5" s="1"/>
  <c r="EB83" i="5" s="1"/>
  <c r="EC84" i="5" s="1"/>
  <c r="EE84" i="5" s="1"/>
  <c r="EF84" i="5" s="1"/>
  <c r="EG84" i="5" s="1"/>
  <c r="EH85" i="5" s="1"/>
  <c r="EJ85" i="5" s="1"/>
  <c r="EK85" i="5" s="1"/>
  <c r="EL85" i="5" s="1"/>
  <c r="EM86" i="5" s="1"/>
  <c r="EO86" i="5" s="1"/>
  <c r="EP86" i="5" s="1"/>
  <c r="EQ86" i="5" s="1"/>
  <c r="ER87" i="5" s="1"/>
  <c r="ET87" i="5" s="1"/>
  <c r="EU87" i="5" s="1"/>
  <c r="EV87" i="5" s="1"/>
  <c r="EW88" i="5" s="1"/>
  <c r="EY88" i="5" s="1"/>
  <c r="EZ88" i="5" s="1"/>
  <c r="FA88" i="5" s="1"/>
  <c r="FB89" i="5" s="1"/>
  <c r="FD89" i="5" s="1"/>
  <c r="FE89" i="5" s="1"/>
  <c r="FF89" i="5" s="1"/>
  <c r="FG90" i="5" s="1"/>
  <c r="FI90" i="5" s="1"/>
  <c r="FJ90" i="5" s="1"/>
  <c r="FK90" i="5" s="1"/>
  <c r="F57" i="5"/>
  <c r="G57" i="5" s="1"/>
  <c r="H58" i="5" s="1"/>
  <c r="J58" i="5" s="1"/>
  <c r="K58" i="5" s="1"/>
  <c r="L58" i="5" s="1"/>
  <c r="M59" i="5" s="1"/>
  <c r="O59" i="5" s="1"/>
  <c r="P59" i="5" s="1"/>
  <c r="Q59" i="5" s="1"/>
  <c r="R60" i="5" s="1"/>
  <c r="T60" i="5" s="1"/>
  <c r="U60" i="5" s="1"/>
  <c r="V60" i="5" s="1"/>
  <c r="W61" i="5" s="1"/>
  <c r="Y61" i="5" s="1"/>
  <c r="Z61" i="5" s="1"/>
  <c r="AA61" i="5" s="1"/>
  <c r="AB62" i="5" s="1"/>
  <c r="AD62" i="5" s="1"/>
  <c r="AE62" i="5" s="1"/>
  <c r="AF62" i="5" s="1"/>
  <c r="AG63" i="5" s="1"/>
  <c r="AI63" i="5" s="1"/>
  <c r="AJ63" i="5" s="1"/>
  <c r="AK63" i="5" s="1"/>
  <c r="AL64" i="5" s="1"/>
  <c r="AN64" i="5" s="1"/>
  <c r="AO64" i="5" s="1"/>
  <c r="AP64" i="5" s="1"/>
  <c r="AQ65" i="5" s="1"/>
  <c r="AS65" i="5" s="1"/>
  <c r="AT65" i="5" s="1"/>
  <c r="AU65" i="5" s="1"/>
  <c r="AV66" i="5" s="1"/>
  <c r="AX66" i="5" s="1"/>
  <c r="AY66" i="5" s="1"/>
  <c r="AZ66" i="5" s="1"/>
  <c r="BA67" i="5" s="1"/>
  <c r="BC67" i="5" s="1"/>
  <c r="BD67" i="5" s="1"/>
  <c r="BE67" i="5" s="1"/>
  <c r="BF68" i="5" s="1"/>
  <c r="BH68" i="5" s="1"/>
  <c r="BI68" i="5" s="1"/>
  <c r="BJ68" i="5" s="1"/>
  <c r="BK69" i="5" s="1"/>
  <c r="BM69" i="5" s="1"/>
  <c r="BN69" i="5" s="1"/>
  <c r="BO69" i="5" s="1"/>
  <c r="BP70" i="5" s="1"/>
  <c r="BR70" i="5" s="1"/>
  <c r="BS70" i="5" s="1"/>
  <c r="BT70" i="5" s="1"/>
  <c r="BU71" i="5" s="1"/>
  <c r="BW71" i="5" s="1"/>
  <c r="BX71" i="5" s="1"/>
  <c r="BY71" i="5" s="1"/>
  <c r="BZ72" i="5" s="1"/>
  <c r="CB72" i="5" s="1"/>
  <c r="CC72" i="5" s="1"/>
  <c r="CD72" i="5" s="1"/>
  <c r="CE73" i="5" s="1"/>
  <c r="CG73" i="5" s="1"/>
  <c r="CH73" i="5" s="1"/>
  <c r="CI73" i="5" s="1"/>
  <c r="CJ74" i="5" s="1"/>
  <c r="CL74" i="5" s="1"/>
  <c r="CM74" i="5" s="1"/>
  <c r="CN74" i="5" s="1"/>
  <c r="CO75" i="5" s="1"/>
  <c r="CQ75" i="5" s="1"/>
  <c r="CR75" i="5" s="1"/>
  <c r="CS75" i="5" s="1"/>
  <c r="CT76" i="5" s="1"/>
  <c r="CV76" i="5" s="1"/>
  <c r="F55" i="5"/>
  <c r="G55" i="5" s="1"/>
  <c r="H56" i="5" s="1"/>
  <c r="J56" i="5" s="1"/>
  <c r="K56" i="5" s="1"/>
  <c r="L56" i="5" s="1"/>
  <c r="M57" i="5" s="1"/>
  <c r="O57" i="5" s="1"/>
  <c r="P57" i="5" s="1"/>
  <c r="Q57" i="5" s="1"/>
  <c r="R58" i="5" s="1"/>
  <c r="T58" i="5" s="1"/>
  <c r="U58" i="5" s="1"/>
  <c r="V58" i="5" s="1"/>
  <c r="W59" i="5" s="1"/>
  <c r="Y59" i="5" s="1"/>
  <c r="Z59" i="5" s="1"/>
  <c r="AA59" i="5" s="1"/>
  <c r="AB60" i="5" s="1"/>
  <c r="AD60" i="5" s="1"/>
  <c r="AE60" i="5" s="1"/>
  <c r="AF60" i="5" s="1"/>
  <c r="AG61" i="5" s="1"/>
  <c r="AI61" i="5" s="1"/>
  <c r="AJ61" i="5" s="1"/>
  <c r="AK61" i="5" s="1"/>
  <c r="AL62" i="5" s="1"/>
  <c r="AN62" i="5" s="1"/>
  <c r="AO62" i="5" s="1"/>
  <c r="AP62" i="5" s="1"/>
  <c r="AQ63" i="5" s="1"/>
  <c r="AS63" i="5" s="1"/>
  <c r="AT63" i="5" s="1"/>
  <c r="AU63" i="5" s="1"/>
  <c r="AV64" i="5" s="1"/>
  <c r="AX64" i="5" s="1"/>
  <c r="AY64" i="5" s="1"/>
  <c r="AZ64" i="5" s="1"/>
  <c r="BA65" i="5" s="1"/>
  <c r="BC65" i="5" s="1"/>
  <c r="BD65" i="5" s="1"/>
  <c r="BE65" i="5" s="1"/>
  <c r="BF66" i="5" s="1"/>
  <c r="BH66" i="5" s="1"/>
  <c r="BI66" i="5" s="1"/>
  <c r="BJ66" i="5" s="1"/>
  <c r="BK67" i="5" s="1"/>
  <c r="BM67" i="5" s="1"/>
  <c r="BN67" i="5" s="1"/>
  <c r="BO67" i="5" s="1"/>
  <c r="BP68" i="5" s="1"/>
  <c r="BR68" i="5" s="1"/>
  <c r="BS68" i="5" s="1"/>
  <c r="BT68" i="5" s="1"/>
  <c r="BU69" i="5" s="1"/>
  <c r="BW69" i="5" s="1"/>
  <c r="BX69" i="5" s="1"/>
  <c r="BY69" i="5" s="1"/>
  <c r="BZ70" i="5" s="1"/>
  <c r="CB70" i="5" s="1"/>
  <c r="CC70" i="5" s="1"/>
  <c r="CD70" i="5" s="1"/>
  <c r="CE71" i="5" s="1"/>
  <c r="CG71" i="5" s="1"/>
  <c r="CH71" i="5" s="1"/>
  <c r="CI71" i="5" s="1"/>
  <c r="CJ72" i="5" s="1"/>
  <c r="CL72" i="5" s="1"/>
  <c r="CM72" i="5" s="1"/>
  <c r="CN72" i="5" s="1"/>
  <c r="CO73" i="5" s="1"/>
  <c r="CQ73" i="5" s="1"/>
  <c r="CR73" i="5" s="1"/>
  <c r="CS73" i="5" s="1"/>
  <c r="CT74" i="5" s="1"/>
  <c r="CV74" i="5" s="1"/>
  <c r="CW74" i="5" s="1"/>
  <c r="CX74" i="5" s="1"/>
  <c r="CY75" i="5" s="1"/>
  <c r="DA75" i="5" s="1"/>
  <c r="F54" i="5"/>
  <c r="G54" i="5" s="1"/>
  <c r="H55" i="5" s="1"/>
  <c r="J55" i="5" s="1"/>
  <c r="K55" i="5" s="1"/>
  <c r="L55" i="5" s="1"/>
  <c r="M56" i="5" s="1"/>
  <c r="O56" i="5" s="1"/>
  <c r="P56" i="5" s="1"/>
  <c r="Q56" i="5" s="1"/>
  <c r="R57" i="5" s="1"/>
  <c r="T57" i="5" s="1"/>
  <c r="U57" i="5" s="1"/>
  <c r="V57" i="5" s="1"/>
  <c r="W58" i="5" s="1"/>
  <c r="Y58" i="5" s="1"/>
  <c r="Z58" i="5" s="1"/>
  <c r="AA58" i="5" s="1"/>
  <c r="AB59" i="5" s="1"/>
  <c r="AD59" i="5" s="1"/>
  <c r="AE59" i="5" s="1"/>
  <c r="AF59" i="5" s="1"/>
  <c r="AG60" i="5" s="1"/>
  <c r="AI60" i="5" s="1"/>
  <c r="AJ60" i="5" s="1"/>
  <c r="AK60" i="5" s="1"/>
  <c r="AL61" i="5" s="1"/>
  <c r="AN61" i="5" s="1"/>
  <c r="AO61" i="5" s="1"/>
  <c r="AP61" i="5" s="1"/>
  <c r="AQ62" i="5" s="1"/>
  <c r="AS62" i="5" s="1"/>
  <c r="AT62" i="5" s="1"/>
  <c r="AU62" i="5" s="1"/>
  <c r="AV63" i="5" s="1"/>
  <c r="AX63" i="5" s="1"/>
  <c r="AY63" i="5" s="1"/>
  <c r="AZ63" i="5" s="1"/>
  <c r="BA64" i="5" s="1"/>
  <c r="BC64" i="5" s="1"/>
  <c r="BD64" i="5" s="1"/>
  <c r="BE64" i="5" s="1"/>
  <c r="BF65" i="5" s="1"/>
  <c r="BH65" i="5" s="1"/>
  <c r="BI65" i="5" s="1"/>
  <c r="BJ65" i="5" s="1"/>
  <c r="BK66" i="5" s="1"/>
  <c r="BM66" i="5" s="1"/>
  <c r="BN66" i="5" s="1"/>
  <c r="BO66" i="5" s="1"/>
  <c r="BP67" i="5" s="1"/>
  <c r="BR67" i="5" s="1"/>
  <c r="BS67" i="5" s="1"/>
  <c r="BT67" i="5" s="1"/>
  <c r="BU68" i="5" s="1"/>
  <c r="BW68" i="5" s="1"/>
  <c r="BX68" i="5" s="1"/>
  <c r="BY68" i="5" s="1"/>
  <c r="BZ69" i="5" s="1"/>
  <c r="CB69" i="5" s="1"/>
  <c r="CC69" i="5" s="1"/>
  <c r="CD69" i="5" s="1"/>
  <c r="CE70" i="5" s="1"/>
  <c r="CG70" i="5" s="1"/>
  <c r="CH70" i="5" s="1"/>
  <c r="CI70" i="5" s="1"/>
  <c r="CJ71" i="5" s="1"/>
  <c r="CL71" i="5" s="1"/>
  <c r="CM71" i="5" s="1"/>
  <c r="CN71" i="5" s="1"/>
  <c r="CO72" i="5" s="1"/>
  <c r="CQ72" i="5" s="1"/>
  <c r="CR72" i="5" s="1"/>
  <c r="CS72" i="5" s="1"/>
  <c r="CT73" i="5" s="1"/>
  <c r="CV73" i="5" s="1"/>
  <c r="CW73" i="5" s="1"/>
  <c r="CX73" i="5" s="1"/>
  <c r="CY74" i="5" s="1"/>
  <c r="DA74" i="5" s="1"/>
  <c r="DB74" i="5" s="1"/>
  <c r="DC74" i="5" s="1"/>
  <c r="DD75" i="5" s="1"/>
  <c r="DF75" i="5" s="1"/>
  <c r="DG75" i="5" s="1"/>
  <c r="DH75" i="5" s="1"/>
  <c r="DI76" i="5" s="1"/>
  <c r="DK76" i="5" s="1"/>
  <c r="DL76" i="5" s="1"/>
  <c r="DM76" i="5" s="1"/>
  <c r="DN77" i="5" s="1"/>
  <c r="DP77" i="5" s="1"/>
  <c r="DQ77" i="5" s="1"/>
  <c r="DR77" i="5" s="1"/>
  <c r="DS78" i="5" s="1"/>
  <c r="DU78" i="5" s="1"/>
  <c r="DV78" i="5" s="1"/>
  <c r="DW78" i="5" s="1"/>
  <c r="DX79" i="5" s="1"/>
  <c r="DZ79" i="5" s="1"/>
  <c r="EA79" i="5" s="1"/>
  <c r="EB79" i="5" s="1"/>
  <c r="EC80" i="5" s="1"/>
  <c r="EE80" i="5" s="1"/>
  <c r="EF80" i="5" s="1"/>
  <c r="EG80" i="5" s="1"/>
  <c r="EH81" i="5" s="1"/>
  <c r="EJ81" i="5" s="1"/>
  <c r="EK81" i="5" s="1"/>
  <c r="EL81" i="5" s="1"/>
  <c r="EM82" i="5" s="1"/>
  <c r="EO82" i="5" s="1"/>
  <c r="EP82" i="5" s="1"/>
  <c r="EQ82" i="5" s="1"/>
  <c r="ER83" i="5" s="1"/>
  <c r="ET83" i="5" s="1"/>
  <c r="EU83" i="5" s="1"/>
  <c r="EV83" i="5" s="1"/>
  <c r="EW84" i="5" s="1"/>
  <c r="EY84" i="5" s="1"/>
  <c r="EZ84" i="5" s="1"/>
  <c r="FA84" i="5" s="1"/>
  <c r="FB85" i="5" s="1"/>
  <c r="FD85" i="5" s="1"/>
  <c r="FE85" i="5" s="1"/>
  <c r="FF85" i="5" s="1"/>
  <c r="FG86" i="5" s="1"/>
  <c r="FI86" i="5" s="1"/>
  <c r="FJ86" i="5" s="1"/>
  <c r="FK86" i="5" s="1"/>
  <c r="FL87" i="5" s="1"/>
  <c r="FN87" i="5" s="1"/>
  <c r="FO87" i="5" s="1"/>
  <c r="FP87" i="5" s="1"/>
  <c r="FQ88" i="5" s="1"/>
  <c r="FS88" i="5" s="1"/>
  <c r="FT88" i="5" s="1"/>
  <c r="FU88" i="5" s="1"/>
  <c r="FV89" i="5" s="1"/>
  <c r="FX89" i="5" s="1"/>
  <c r="FY89" i="5" s="1"/>
  <c r="FZ89" i="5" s="1"/>
  <c r="GA90" i="5" s="1"/>
  <c r="GC90" i="5" s="1"/>
  <c r="GD90" i="5" s="1"/>
  <c r="GE90" i="5" s="1"/>
  <c r="F53" i="5"/>
  <c r="G53" i="5" s="1"/>
  <c r="H54" i="5" s="1"/>
  <c r="J54" i="5" s="1"/>
  <c r="K54" i="5" s="1"/>
  <c r="L54" i="5" s="1"/>
  <c r="M55" i="5" s="1"/>
  <c r="O55" i="5" s="1"/>
  <c r="P55" i="5" s="1"/>
  <c r="Q55" i="5" s="1"/>
  <c r="R56" i="5" s="1"/>
  <c r="T56" i="5" s="1"/>
  <c r="U56" i="5" s="1"/>
  <c r="V56" i="5" s="1"/>
  <c r="W57" i="5" s="1"/>
  <c r="Y57" i="5" s="1"/>
  <c r="Z57" i="5" s="1"/>
  <c r="AA57" i="5" s="1"/>
  <c r="AB58" i="5" s="1"/>
  <c r="AD58" i="5" s="1"/>
  <c r="AE58" i="5" s="1"/>
  <c r="AF58" i="5" s="1"/>
  <c r="AG59" i="5" s="1"/>
  <c r="AI59" i="5" s="1"/>
  <c r="AJ59" i="5" s="1"/>
  <c r="AK59" i="5" s="1"/>
  <c r="AL60" i="5" s="1"/>
  <c r="AN60" i="5" s="1"/>
  <c r="AO60" i="5" s="1"/>
  <c r="AP60" i="5" s="1"/>
  <c r="AQ61" i="5" s="1"/>
  <c r="AS61" i="5" s="1"/>
  <c r="AT61" i="5" s="1"/>
  <c r="AU61" i="5" s="1"/>
  <c r="AV62" i="5" s="1"/>
  <c r="AX62" i="5" s="1"/>
  <c r="AY62" i="5" s="1"/>
  <c r="AZ62" i="5" s="1"/>
  <c r="BA63" i="5" s="1"/>
  <c r="BC63" i="5" s="1"/>
  <c r="BD63" i="5" s="1"/>
  <c r="BE63" i="5" s="1"/>
  <c r="BF64" i="5" s="1"/>
  <c r="BH64" i="5" s="1"/>
  <c r="BI64" i="5" s="1"/>
  <c r="BJ64" i="5" s="1"/>
  <c r="BK65" i="5" s="1"/>
  <c r="BM65" i="5" s="1"/>
  <c r="BN65" i="5" s="1"/>
  <c r="BO65" i="5" s="1"/>
  <c r="BP66" i="5" s="1"/>
  <c r="BR66" i="5" s="1"/>
  <c r="BS66" i="5" s="1"/>
  <c r="BT66" i="5" s="1"/>
  <c r="BU67" i="5" s="1"/>
  <c r="BW67" i="5" s="1"/>
  <c r="BX67" i="5" s="1"/>
  <c r="BY67" i="5" s="1"/>
  <c r="BZ68" i="5" s="1"/>
  <c r="CB68" i="5" s="1"/>
  <c r="CC68" i="5" s="1"/>
  <c r="CD68" i="5" s="1"/>
  <c r="CE69" i="5" s="1"/>
  <c r="CG69" i="5" s="1"/>
  <c r="CH69" i="5" s="1"/>
  <c r="CI69" i="5" s="1"/>
  <c r="CJ70" i="5" s="1"/>
  <c r="CL70" i="5" s="1"/>
  <c r="CM70" i="5" s="1"/>
  <c r="CN70" i="5" s="1"/>
  <c r="CO71" i="5" s="1"/>
  <c r="CQ71" i="5" s="1"/>
  <c r="CR71" i="5" s="1"/>
  <c r="CS71" i="5" s="1"/>
  <c r="CT72" i="5" s="1"/>
  <c r="CV72" i="5" s="1"/>
  <c r="CW72" i="5" s="1"/>
  <c r="CX72" i="5" s="1"/>
  <c r="CY73" i="5" s="1"/>
  <c r="DA73" i="5" s="1"/>
  <c r="DB73" i="5" s="1"/>
  <c r="DC73" i="5" s="1"/>
  <c r="DD74" i="5" s="1"/>
  <c r="DF74" i="5" s="1"/>
  <c r="DG74" i="5" s="1"/>
  <c r="DH74" i="5" s="1"/>
  <c r="DI75" i="5" s="1"/>
  <c r="DK75" i="5" s="1"/>
  <c r="DL75" i="5" s="1"/>
  <c r="DM75" i="5" s="1"/>
  <c r="DN76" i="5" s="1"/>
  <c r="DP76" i="5" s="1"/>
  <c r="DQ76" i="5" s="1"/>
  <c r="DR76" i="5" s="1"/>
  <c r="DS77" i="5" s="1"/>
  <c r="DU77" i="5" s="1"/>
  <c r="DV77" i="5" s="1"/>
  <c r="DW77" i="5" s="1"/>
  <c r="DX78" i="5" s="1"/>
  <c r="DZ78" i="5" s="1"/>
  <c r="EA78" i="5" s="1"/>
  <c r="EB78" i="5" s="1"/>
  <c r="EC79" i="5" s="1"/>
  <c r="EE79" i="5" s="1"/>
  <c r="EF79" i="5" s="1"/>
  <c r="EG79" i="5" s="1"/>
  <c r="EH80" i="5" s="1"/>
  <c r="EJ80" i="5" s="1"/>
  <c r="EK80" i="5" s="1"/>
  <c r="EL80" i="5" s="1"/>
  <c r="EM81" i="5" s="1"/>
  <c r="EO81" i="5" s="1"/>
  <c r="EP81" i="5" s="1"/>
  <c r="EQ81" i="5" s="1"/>
  <c r="ER82" i="5" s="1"/>
  <c r="ET82" i="5" s="1"/>
  <c r="EU82" i="5" s="1"/>
  <c r="EV82" i="5" s="1"/>
  <c r="EW83" i="5" s="1"/>
  <c r="EY83" i="5" s="1"/>
  <c r="EZ83" i="5" s="1"/>
  <c r="FA83" i="5" s="1"/>
  <c r="FB84" i="5" s="1"/>
  <c r="FD84" i="5" s="1"/>
  <c r="FE84" i="5" s="1"/>
  <c r="FF84" i="5" s="1"/>
  <c r="FG85" i="5" s="1"/>
  <c r="FI85" i="5" s="1"/>
  <c r="FJ85" i="5" s="1"/>
  <c r="FK85" i="5" s="1"/>
  <c r="FL86" i="5" s="1"/>
  <c r="FN86" i="5" s="1"/>
  <c r="FO86" i="5" s="1"/>
  <c r="FP86" i="5" s="1"/>
  <c r="FQ87" i="5" s="1"/>
  <c r="FS87" i="5" s="1"/>
  <c r="FT87" i="5" s="1"/>
  <c r="FU87" i="5" s="1"/>
  <c r="FV88" i="5" s="1"/>
  <c r="FX88" i="5" s="1"/>
  <c r="FY88" i="5" s="1"/>
  <c r="FZ88" i="5" s="1"/>
  <c r="GA89" i="5" s="1"/>
  <c r="GC89" i="5" s="1"/>
  <c r="GD89" i="5" s="1"/>
  <c r="GE89" i="5" s="1"/>
  <c r="GF90" i="5" s="1"/>
  <c r="F52" i="5"/>
  <c r="G52" i="5" s="1"/>
  <c r="H53" i="5" s="1"/>
  <c r="J53" i="5" s="1"/>
  <c r="K53" i="5" s="1"/>
  <c r="L53" i="5" s="1"/>
  <c r="M54" i="5" s="1"/>
  <c r="O54" i="5" s="1"/>
  <c r="P54" i="5" s="1"/>
  <c r="Q54" i="5" s="1"/>
  <c r="R55" i="5" s="1"/>
  <c r="T55" i="5" s="1"/>
  <c r="U55" i="5" s="1"/>
  <c r="V55" i="5" s="1"/>
  <c r="W56" i="5" s="1"/>
  <c r="Y56" i="5" s="1"/>
  <c r="Z56" i="5" s="1"/>
  <c r="AA56" i="5" s="1"/>
  <c r="AB57" i="5" s="1"/>
  <c r="AD57" i="5" s="1"/>
  <c r="AE57" i="5" s="1"/>
  <c r="AF57" i="5" s="1"/>
  <c r="AG58" i="5" s="1"/>
  <c r="AI58" i="5" s="1"/>
  <c r="AJ58" i="5" s="1"/>
  <c r="AK58" i="5" s="1"/>
  <c r="AL59" i="5" s="1"/>
  <c r="AN59" i="5" s="1"/>
  <c r="AO59" i="5" s="1"/>
  <c r="AP59" i="5" s="1"/>
  <c r="AQ60" i="5" s="1"/>
  <c r="AS60" i="5" s="1"/>
  <c r="AT60" i="5" s="1"/>
  <c r="AU60" i="5" s="1"/>
  <c r="AV61" i="5" s="1"/>
  <c r="AX61" i="5" s="1"/>
  <c r="AY61" i="5" s="1"/>
  <c r="AZ61" i="5" s="1"/>
  <c r="BA62" i="5" s="1"/>
  <c r="BC62" i="5" s="1"/>
  <c r="BD62" i="5" s="1"/>
  <c r="BE62" i="5" s="1"/>
  <c r="BF63" i="5" s="1"/>
  <c r="BH63" i="5" s="1"/>
  <c r="BI63" i="5" s="1"/>
  <c r="BJ63" i="5" s="1"/>
  <c r="BK64" i="5" s="1"/>
  <c r="BM64" i="5" s="1"/>
  <c r="BN64" i="5" s="1"/>
  <c r="BO64" i="5" s="1"/>
  <c r="BP65" i="5" s="1"/>
  <c r="BR65" i="5" s="1"/>
  <c r="BS65" i="5" s="1"/>
  <c r="BT65" i="5" s="1"/>
  <c r="BU66" i="5" s="1"/>
  <c r="BW66" i="5" s="1"/>
  <c r="BX66" i="5" s="1"/>
  <c r="BY66" i="5" s="1"/>
  <c r="BZ67" i="5" s="1"/>
  <c r="CB67" i="5" s="1"/>
  <c r="CC67" i="5" s="1"/>
  <c r="CD67" i="5" s="1"/>
  <c r="CE68" i="5" s="1"/>
  <c r="CG68" i="5" s="1"/>
  <c r="CH68" i="5" s="1"/>
  <c r="CI68" i="5" s="1"/>
  <c r="CJ69" i="5" s="1"/>
  <c r="CL69" i="5" s="1"/>
  <c r="CM69" i="5" s="1"/>
  <c r="CN69" i="5" s="1"/>
  <c r="CO70" i="5" s="1"/>
  <c r="CQ70" i="5" s="1"/>
  <c r="CR70" i="5" s="1"/>
  <c r="CS70" i="5" s="1"/>
  <c r="CT71" i="5" s="1"/>
  <c r="CV71" i="5" s="1"/>
  <c r="CW71" i="5" s="1"/>
  <c r="CX71" i="5" s="1"/>
  <c r="CY72" i="5" s="1"/>
  <c r="DA72" i="5" s="1"/>
  <c r="DB72" i="5" s="1"/>
  <c r="DC72" i="5" s="1"/>
  <c r="DD73" i="5" s="1"/>
  <c r="DF73" i="5" s="1"/>
  <c r="DG73" i="5" s="1"/>
  <c r="DH73" i="5" s="1"/>
  <c r="DI74" i="5" s="1"/>
  <c r="DK74" i="5" s="1"/>
  <c r="DL74" i="5" s="1"/>
  <c r="DM74" i="5" s="1"/>
  <c r="DN75" i="5" s="1"/>
  <c r="DP75" i="5" s="1"/>
  <c r="DQ75" i="5" s="1"/>
  <c r="DR75" i="5" s="1"/>
  <c r="DS76" i="5" s="1"/>
  <c r="DU76" i="5" s="1"/>
  <c r="DV76" i="5" s="1"/>
  <c r="DW76" i="5" s="1"/>
  <c r="DX77" i="5" s="1"/>
  <c r="DZ77" i="5" s="1"/>
  <c r="EA77" i="5" s="1"/>
  <c r="EB77" i="5" s="1"/>
  <c r="EC78" i="5" s="1"/>
  <c r="EE78" i="5" s="1"/>
  <c r="EF78" i="5" s="1"/>
  <c r="EG78" i="5" s="1"/>
  <c r="EH79" i="5" s="1"/>
  <c r="EJ79" i="5" s="1"/>
  <c r="EK79" i="5" s="1"/>
  <c r="EL79" i="5" s="1"/>
  <c r="EM80" i="5" s="1"/>
  <c r="EO80" i="5" s="1"/>
  <c r="EP80" i="5" s="1"/>
  <c r="EQ80" i="5" s="1"/>
  <c r="ER81" i="5" s="1"/>
  <c r="ET81" i="5" s="1"/>
  <c r="EU81" i="5" s="1"/>
  <c r="EV81" i="5" s="1"/>
  <c r="EW82" i="5" s="1"/>
  <c r="EY82" i="5" s="1"/>
  <c r="EZ82" i="5" s="1"/>
  <c r="FA82" i="5" s="1"/>
  <c r="FB83" i="5" s="1"/>
  <c r="FD83" i="5" s="1"/>
  <c r="FE83" i="5" s="1"/>
  <c r="FF83" i="5" s="1"/>
  <c r="FG84" i="5" s="1"/>
  <c r="FI84" i="5" s="1"/>
  <c r="FJ84" i="5" s="1"/>
  <c r="FK84" i="5" s="1"/>
  <c r="FL85" i="5" s="1"/>
  <c r="FN85" i="5" s="1"/>
  <c r="FO85" i="5" s="1"/>
  <c r="FP85" i="5" s="1"/>
  <c r="FQ86" i="5" s="1"/>
  <c r="FS86" i="5" s="1"/>
  <c r="FT86" i="5" s="1"/>
  <c r="FU86" i="5" s="1"/>
  <c r="FV87" i="5" s="1"/>
  <c r="FX87" i="5" s="1"/>
  <c r="FY87" i="5" s="1"/>
  <c r="FZ87" i="5" s="1"/>
  <c r="GA88" i="5" s="1"/>
  <c r="GC88" i="5" s="1"/>
  <c r="GD88" i="5" s="1"/>
  <c r="GE88" i="5" s="1"/>
  <c r="GF89" i="5" s="1"/>
  <c r="F49" i="5"/>
  <c r="G49" i="5" s="1"/>
  <c r="H50" i="5" s="1"/>
  <c r="J50" i="5" s="1"/>
  <c r="K50" i="5" s="1"/>
  <c r="L50" i="5" s="1"/>
  <c r="M51" i="5" s="1"/>
  <c r="O51" i="5" s="1"/>
  <c r="P51" i="5" s="1"/>
  <c r="Q51" i="5" s="1"/>
  <c r="R52" i="5" s="1"/>
  <c r="T52" i="5" s="1"/>
  <c r="U52" i="5" s="1"/>
  <c r="V52" i="5" s="1"/>
  <c r="W53" i="5" s="1"/>
  <c r="Y53" i="5" s="1"/>
  <c r="Z53" i="5" s="1"/>
  <c r="AA53" i="5" s="1"/>
  <c r="AB54" i="5" s="1"/>
  <c r="AD54" i="5" s="1"/>
  <c r="AE54" i="5" s="1"/>
  <c r="AF54" i="5" s="1"/>
  <c r="AG55" i="5" s="1"/>
  <c r="AI55" i="5" s="1"/>
  <c r="AJ55" i="5" s="1"/>
  <c r="AK55" i="5" s="1"/>
  <c r="AL56" i="5" s="1"/>
  <c r="AN56" i="5" s="1"/>
  <c r="AO56" i="5" s="1"/>
  <c r="AP56" i="5" s="1"/>
  <c r="AQ57" i="5" s="1"/>
  <c r="AS57" i="5" s="1"/>
  <c r="AT57" i="5" s="1"/>
  <c r="AU57" i="5" s="1"/>
  <c r="AV58" i="5" s="1"/>
  <c r="AX58" i="5" s="1"/>
  <c r="AY58" i="5" s="1"/>
  <c r="AZ58" i="5" s="1"/>
  <c r="BA59" i="5" s="1"/>
  <c r="BC59" i="5" s="1"/>
  <c r="BD59" i="5" s="1"/>
  <c r="BE59" i="5" s="1"/>
  <c r="BF60" i="5" s="1"/>
  <c r="BH60" i="5" s="1"/>
  <c r="BI60" i="5" s="1"/>
  <c r="BJ60" i="5" s="1"/>
  <c r="BK61" i="5" s="1"/>
  <c r="BM61" i="5" s="1"/>
  <c r="BN61" i="5" s="1"/>
  <c r="BO61" i="5" s="1"/>
  <c r="BP62" i="5" s="1"/>
  <c r="BR62" i="5" s="1"/>
  <c r="BS62" i="5" s="1"/>
  <c r="BT62" i="5" s="1"/>
  <c r="BU63" i="5" s="1"/>
  <c r="BW63" i="5" s="1"/>
  <c r="BX63" i="5" s="1"/>
  <c r="BY63" i="5" s="1"/>
  <c r="BZ64" i="5" s="1"/>
  <c r="CB64" i="5" s="1"/>
  <c r="CC64" i="5" s="1"/>
  <c r="CD64" i="5" s="1"/>
  <c r="CE65" i="5" s="1"/>
  <c r="CG65" i="5" s="1"/>
  <c r="CH65" i="5" s="1"/>
  <c r="CI65" i="5" s="1"/>
  <c r="CJ66" i="5" s="1"/>
  <c r="CL66" i="5" s="1"/>
  <c r="CM66" i="5" s="1"/>
  <c r="CN66" i="5" s="1"/>
  <c r="CO67" i="5" s="1"/>
  <c r="CQ67" i="5" s="1"/>
  <c r="CR67" i="5" s="1"/>
  <c r="CS67" i="5" s="1"/>
  <c r="CT68" i="5" s="1"/>
  <c r="CV68" i="5" s="1"/>
  <c r="CW68" i="5" s="1"/>
  <c r="CX68" i="5" s="1"/>
  <c r="CY69" i="5" s="1"/>
  <c r="DA69" i="5" s="1"/>
  <c r="DB69" i="5" s="1"/>
  <c r="DC69" i="5" s="1"/>
  <c r="DD70" i="5" s="1"/>
  <c r="DF70" i="5" s="1"/>
  <c r="DG70" i="5" s="1"/>
  <c r="DH70" i="5" s="1"/>
  <c r="DI71" i="5" s="1"/>
  <c r="DK71" i="5" s="1"/>
  <c r="DL71" i="5" s="1"/>
  <c r="DM71" i="5" s="1"/>
  <c r="DN72" i="5" s="1"/>
  <c r="DP72" i="5" s="1"/>
  <c r="DQ72" i="5" s="1"/>
  <c r="DR72" i="5" s="1"/>
  <c r="DS73" i="5" s="1"/>
  <c r="DU73" i="5" s="1"/>
  <c r="DV73" i="5" s="1"/>
  <c r="DW73" i="5" s="1"/>
  <c r="DX74" i="5" s="1"/>
  <c r="DZ74" i="5" s="1"/>
  <c r="EA74" i="5" s="1"/>
  <c r="EB74" i="5" s="1"/>
  <c r="EC75" i="5" s="1"/>
  <c r="EE75" i="5" s="1"/>
  <c r="EF75" i="5" s="1"/>
  <c r="EG75" i="5" s="1"/>
  <c r="EH76" i="5" s="1"/>
  <c r="EJ76" i="5" s="1"/>
  <c r="EK76" i="5" s="1"/>
  <c r="EL76" i="5" s="1"/>
  <c r="EM77" i="5" s="1"/>
  <c r="EO77" i="5" s="1"/>
  <c r="EP77" i="5" s="1"/>
  <c r="EQ77" i="5" s="1"/>
  <c r="ER78" i="5" s="1"/>
  <c r="ET78" i="5" s="1"/>
  <c r="EU78" i="5" s="1"/>
  <c r="EV78" i="5" s="1"/>
  <c r="EW79" i="5" s="1"/>
  <c r="EY79" i="5" s="1"/>
  <c r="EZ79" i="5" s="1"/>
  <c r="FA79" i="5" s="1"/>
  <c r="FB80" i="5" s="1"/>
  <c r="FD80" i="5" s="1"/>
  <c r="FE80" i="5" s="1"/>
  <c r="FF80" i="5" s="1"/>
  <c r="FG81" i="5" s="1"/>
  <c r="FI81" i="5" s="1"/>
  <c r="FJ81" i="5" s="1"/>
  <c r="FK81" i="5" s="1"/>
  <c r="FL82" i="5" s="1"/>
  <c r="FN82" i="5" s="1"/>
  <c r="FO82" i="5" s="1"/>
  <c r="FP82" i="5" s="1"/>
  <c r="FQ83" i="5" s="1"/>
  <c r="FS83" i="5" s="1"/>
  <c r="FT83" i="5" s="1"/>
  <c r="FU83" i="5" s="1"/>
  <c r="FV84" i="5" s="1"/>
  <c r="FX84" i="5" s="1"/>
  <c r="FY84" i="5" s="1"/>
  <c r="FZ84" i="5" s="1"/>
  <c r="GA85" i="5" s="1"/>
  <c r="GC85" i="5" s="1"/>
  <c r="GD85" i="5" s="1"/>
  <c r="GE85" i="5" s="1"/>
  <c r="GF86" i="5" s="1"/>
  <c r="F48" i="5"/>
  <c r="G48" i="5" s="1"/>
  <c r="H49" i="5" s="1"/>
  <c r="J49" i="5" s="1"/>
  <c r="K49" i="5" s="1"/>
  <c r="L49" i="5" s="1"/>
  <c r="M50" i="5" s="1"/>
  <c r="O50" i="5" s="1"/>
  <c r="P50" i="5" s="1"/>
  <c r="Q50" i="5" s="1"/>
  <c r="R51" i="5" s="1"/>
  <c r="T51" i="5" s="1"/>
  <c r="U51" i="5" s="1"/>
  <c r="V51" i="5" s="1"/>
  <c r="W52" i="5" s="1"/>
  <c r="Y52" i="5" s="1"/>
  <c r="Z52" i="5" s="1"/>
  <c r="AA52" i="5" s="1"/>
  <c r="AB53" i="5" s="1"/>
  <c r="AD53" i="5" s="1"/>
  <c r="AE53" i="5" s="1"/>
  <c r="AF53" i="5" s="1"/>
  <c r="AG54" i="5" s="1"/>
  <c r="AI54" i="5" s="1"/>
  <c r="AJ54" i="5" s="1"/>
  <c r="AK54" i="5" s="1"/>
  <c r="AL55" i="5" s="1"/>
  <c r="AN55" i="5" s="1"/>
  <c r="AO55" i="5" s="1"/>
  <c r="AP55" i="5" s="1"/>
  <c r="AQ56" i="5" s="1"/>
  <c r="AS56" i="5" s="1"/>
  <c r="AT56" i="5" s="1"/>
  <c r="AU56" i="5" s="1"/>
  <c r="AV57" i="5" s="1"/>
  <c r="AX57" i="5" s="1"/>
  <c r="AY57" i="5" s="1"/>
  <c r="AZ57" i="5" s="1"/>
  <c r="BA58" i="5" s="1"/>
  <c r="BC58" i="5" s="1"/>
  <c r="BD58" i="5" s="1"/>
  <c r="BE58" i="5" s="1"/>
  <c r="BF59" i="5" s="1"/>
  <c r="BH59" i="5" s="1"/>
  <c r="BI59" i="5" s="1"/>
  <c r="BJ59" i="5" s="1"/>
  <c r="BK60" i="5" s="1"/>
  <c r="BM60" i="5" s="1"/>
  <c r="BN60" i="5" s="1"/>
  <c r="BO60" i="5" s="1"/>
  <c r="BP61" i="5" s="1"/>
  <c r="BR61" i="5" s="1"/>
  <c r="BS61" i="5" s="1"/>
  <c r="BT61" i="5" s="1"/>
  <c r="BU62" i="5" s="1"/>
  <c r="BW62" i="5" s="1"/>
  <c r="BX62" i="5" s="1"/>
  <c r="BY62" i="5" s="1"/>
  <c r="BZ63" i="5" s="1"/>
  <c r="CB63" i="5" s="1"/>
  <c r="CC63" i="5" s="1"/>
  <c r="CD63" i="5" s="1"/>
  <c r="CE64" i="5" s="1"/>
  <c r="CG64" i="5" s="1"/>
  <c r="CH64" i="5" s="1"/>
  <c r="CI64" i="5" s="1"/>
  <c r="CJ65" i="5" s="1"/>
  <c r="CL65" i="5" s="1"/>
  <c r="CM65" i="5" s="1"/>
  <c r="CN65" i="5" s="1"/>
  <c r="CO66" i="5" s="1"/>
  <c r="CQ66" i="5" s="1"/>
  <c r="CR66" i="5" s="1"/>
  <c r="CS66" i="5" s="1"/>
  <c r="CT67" i="5" s="1"/>
  <c r="CV67" i="5" s="1"/>
  <c r="CW67" i="5" s="1"/>
  <c r="CX67" i="5" s="1"/>
  <c r="CY68" i="5" s="1"/>
  <c r="DA68" i="5" s="1"/>
  <c r="DB68" i="5" s="1"/>
  <c r="DC68" i="5" s="1"/>
  <c r="DD69" i="5" s="1"/>
  <c r="DF69" i="5" s="1"/>
  <c r="DG69" i="5" s="1"/>
  <c r="DH69" i="5" s="1"/>
  <c r="DI70" i="5" s="1"/>
  <c r="DK70" i="5" s="1"/>
  <c r="DL70" i="5" s="1"/>
  <c r="DM70" i="5" s="1"/>
  <c r="DN71" i="5" s="1"/>
  <c r="DP71" i="5" s="1"/>
  <c r="DQ71" i="5" s="1"/>
  <c r="DR71" i="5" s="1"/>
  <c r="DS72" i="5" s="1"/>
  <c r="DU72" i="5" s="1"/>
  <c r="DV72" i="5" s="1"/>
  <c r="DW72" i="5" s="1"/>
  <c r="DX73" i="5" s="1"/>
  <c r="DZ73" i="5" s="1"/>
  <c r="EA73" i="5" s="1"/>
  <c r="EB73" i="5" s="1"/>
  <c r="EC74" i="5" s="1"/>
  <c r="EE74" i="5" s="1"/>
  <c r="EF74" i="5" s="1"/>
  <c r="EG74" i="5" s="1"/>
  <c r="EH75" i="5" s="1"/>
  <c r="EJ75" i="5" s="1"/>
  <c r="EK75" i="5" s="1"/>
  <c r="EL75" i="5" s="1"/>
  <c r="EM76" i="5" s="1"/>
  <c r="EO76" i="5" s="1"/>
  <c r="EP76" i="5" s="1"/>
  <c r="EQ76" i="5" s="1"/>
  <c r="ER77" i="5" s="1"/>
  <c r="ET77" i="5" s="1"/>
  <c r="EU77" i="5" s="1"/>
  <c r="EV77" i="5" s="1"/>
  <c r="EW78" i="5" s="1"/>
  <c r="EY78" i="5" s="1"/>
  <c r="EZ78" i="5" s="1"/>
  <c r="FA78" i="5" s="1"/>
  <c r="FB79" i="5" s="1"/>
  <c r="FD79" i="5" s="1"/>
  <c r="FE79" i="5" s="1"/>
  <c r="FF79" i="5" s="1"/>
  <c r="FG80" i="5" s="1"/>
  <c r="FI80" i="5" s="1"/>
  <c r="FJ80" i="5" s="1"/>
  <c r="FK80" i="5" s="1"/>
  <c r="FL81" i="5" s="1"/>
  <c r="FN81" i="5" s="1"/>
  <c r="FO81" i="5" s="1"/>
  <c r="FP81" i="5" s="1"/>
  <c r="FQ82" i="5" s="1"/>
  <c r="FS82" i="5" s="1"/>
  <c r="FT82" i="5" s="1"/>
  <c r="FU82" i="5" s="1"/>
  <c r="FV83" i="5" s="1"/>
  <c r="FX83" i="5" s="1"/>
  <c r="FY83" i="5" s="1"/>
  <c r="FZ83" i="5" s="1"/>
  <c r="GA84" i="5" s="1"/>
  <c r="GC84" i="5" s="1"/>
  <c r="GD84" i="5" s="1"/>
  <c r="GE84" i="5" s="1"/>
  <c r="GF85" i="5" s="1"/>
  <c r="F44" i="5"/>
  <c r="G44" i="5" s="1"/>
  <c r="H45" i="5" s="1"/>
  <c r="J45" i="5" s="1"/>
  <c r="K45" i="5" s="1"/>
  <c r="L45" i="5" s="1"/>
  <c r="M46" i="5" s="1"/>
  <c r="O46" i="5" s="1"/>
  <c r="P46" i="5" s="1"/>
  <c r="Q46" i="5" s="1"/>
  <c r="R47" i="5" s="1"/>
  <c r="T47" i="5" s="1"/>
  <c r="U47" i="5" s="1"/>
  <c r="V47" i="5" s="1"/>
  <c r="W48" i="5" s="1"/>
  <c r="Y48" i="5" s="1"/>
  <c r="Z48" i="5" s="1"/>
  <c r="AA48" i="5" s="1"/>
  <c r="AB49" i="5" s="1"/>
  <c r="AD49" i="5" s="1"/>
  <c r="AE49" i="5" s="1"/>
  <c r="AF49" i="5" s="1"/>
  <c r="AG50" i="5" s="1"/>
  <c r="AI50" i="5" s="1"/>
  <c r="AJ50" i="5" s="1"/>
  <c r="AK50" i="5" s="1"/>
  <c r="AL51" i="5" s="1"/>
  <c r="AN51" i="5" s="1"/>
  <c r="AO51" i="5" s="1"/>
  <c r="AP51" i="5" s="1"/>
  <c r="AQ52" i="5" s="1"/>
  <c r="AS52" i="5" s="1"/>
  <c r="AT52" i="5" s="1"/>
  <c r="AU52" i="5" s="1"/>
  <c r="AV53" i="5" s="1"/>
  <c r="AX53" i="5" s="1"/>
  <c r="AY53" i="5" s="1"/>
  <c r="AZ53" i="5" s="1"/>
  <c r="BA54" i="5" s="1"/>
  <c r="BC54" i="5" s="1"/>
  <c r="BD54" i="5" s="1"/>
  <c r="BE54" i="5" s="1"/>
  <c r="BF55" i="5" s="1"/>
  <c r="BH55" i="5" s="1"/>
  <c r="BI55" i="5" s="1"/>
  <c r="BJ55" i="5" s="1"/>
  <c r="BK56" i="5" s="1"/>
  <c r="BM56" i="5" s="1"/>
  <c r="BN56" i="5" s="1"/>
  <c r="BO56" i="5" s="1"/>
  <c r="BP57" i="5" s="1"/>
  <c r="BR57" i="5" s="1"/>
  <c r="BS57" i="5" s="1"/>
  <c r="BT57" i="5" s="1"/>
  <c r="BU58" i="5" s="1"/>
  <c r="BW58" i="5" s="1"/>
  <c r="BX58" i="5" s="1"/>
  <c r="BY58" i="5" s="1"/>
  <c r="BZ59" i="5" s="1"/>
  <c r="CB59" i="5" s="1"/>
  <c r="CC59" i="5" s="1"/>
  <c r="CD59" i="5" s="1"/>
  <c r="CE60" i="5" s="1"/>
  <c r="CG60" i="5" s="1"/>
  <c r="CH60" i="5" s="1"/>
  <c r="CI60" i="5" s="1"/>
  <c r="CJ61" i="5" s="1"/>
  <c r="CL61" i="5" s="1"/>
  <c r="CM61" i="5" s="1"/>
  <c r="CN61" i="5" s="1"/>
  <c r="CO62" i="5" s="1"/>
  <c r="CQ62" i="5" s="1"/>
  <c r="CR62" i="5" s="1"/>
  <c r="CS62" i="5" s="1"/>
  <c r="CT63" i="5" s="1"/>
  <c r="CV63" i="5" s="1"/>
  <c r="CW63" i="5" s="1"/>
  <c r="CX63" i="5" s="1"/>
  <c r="CY64" i="5" s="1"/>
  <c r="DA64" i="5" s="1"/>
  <c r="DB64" i="5" s="1"/>
  <c r="DC64" i="5" s="1"/>
  <c r="DD65" i="5" s="1"/>
  <c r="DF65" i="5" s="1"/>
  <c r="DG65" i="5" s="1"/>
  <c r="DH65" i="5" s="1"/>
  <c r="DI66" i="5" s="1"/>
  <c r="DK66" i="5" s="1"/>
  <c r="DL66" i="5" s="1"/>
  <c r="DM66" i="5" s="1"/>
  <c r="DN67" i="5" s="1"/>
  <c r="DP67" i="5" s="1"/>
  <c r="DQ67" i="5" s="1"/>
  <c r="DR67" i="5" s="1"/>
  <c r="DS68" i="5" s="1"/>
  <c r="DU68" i="5" s="1"/>
  <c r="DV68" i="5" s="1"/>
  <c r="DW68" i="5" s="1"/>
  <c r="DX69" i="5" s="1"/>
  <c r="DZ69" i="5" s="1"/>
  <c r="EA69" i="5" s="1"/>
  <c r="EB69" i="5" s="1"/>
  <c r="EC70" i="5" s="1"/>
  <c r="EE70" i="5" s="1"/>
  <c r="EF70" i="5" s="1"/>
  <c r="EG70" i="5" s="1"/>
  <c r="EH71" i="5" s="1"/>
  <c r="EJ71" i="5" s="1"/>
  <c r="EK71" i="5" s="1"/>
  <c r="EL71" i="5" s="1"/>
  <c r="EM72" i="5" s="1"/>
  <c r="EO72" i="5" s="1"/>
  <c r="EP72" i="5" s="1"/>
  <c r="EQ72" i="5" s="1"/>
  <c r="ER73" i="5" s="1"/>
  <c r="ET73" i="5" s="1"/>
  <c r="EU73" i="5" s="1"/>
  <c r="EV73" i="5" s="1"/>
  <c r="EW74" i="5" s="1"/>
  <c r="EY74" i="5" s="1"/>
  <c r="EZ74" i="5" s="1"/>
  <c r="FA74" i="5" s="1"/>
  <c r="FB75" i="5" s="1"/>
  <c r="FD75" i="5" s="1"/>
  <c r="FE75" i="5" s="1"/>
  <c r="FF75" i="5" s="1"/>
  <c r="FG76" i="5" s="1"/>
  <c r="FI76" i="5" s="1"/>
  <c r="FJ76" i="5" s="1"/>
  <c r="FK76" i="5" s="1"/>
  <c r="FL77" i="5" s="1"/>
  <c r="FN77" i="5" s="1"/>
  <c r="FO77" i="5" s="1"/>
  <c r="FP77" i="5" s="1"/>
  <c r="FQ78" i="5" s="1"/>
  <c r="FS78" i="5" s="1"/>
  <c r="FT78" i="5" s="1"/>
  <c r="FU78" i="5" s="1"/>
  <c r="FV79" i="5" s="1"/>
  <c r="FX79" i="5" s="1"/>
  <c r="FY79" i="5" s="1"/>
  <c r="FZ79" i="5" s="1"/>
  <c r="GA80" i="5" s="1"/>
  <c r="GC80" i="5" s="1"/>
  <c r="GD80" i="5" s="1"/>
  <c r="GE80" i="5" s="1"/>
  <c r="GF81" i="5" s="1"/>
  <c r="F43" i="5"/>
  <c r="G43" i="5" s="1"/>
  <c r="H44" i="5" s="1"/>
  <c r="J44" i="5" s="1"/>
  <c r="K44" i="5" s="1"/>
  <c r="L44" i="5" s="1"/>
  <c r="M45" i="5" s="1"/>
  <c r="O45" i="5" s="1"/>
  <c r="P45" i="5" s="1"/>
  <c r="Q45" i="5" s="1"/>
  <c r="R46" i="5" s="1"/>
  <c r="T46" i="5" s="1"/>
  <c r="U46" i="5" s="1"/>
  <c r="V46" i="5" s="1"/>
  <c r="W47" i="5" s="1"/>
  <c r="Y47" i="5" s="1"/>
  <c r="Z47" i="5" s="1"/>
  <c r="AA47" i="5" s="1"/>
  <c r="AB48" i="5" s="1"/>
  <c r="AD48" i="5" s="1"/>
  <c r="AE48" i="5" s="1"/>
  <c r="AF48" i="5" s="1"/>
  <c r="AG49" i="5" s="1"/>
  <c r="AI49" i="5" s="1"/>
  <c r="AJ49" i="5" s="1"/>
  <c r="AK49" i="5" s="1"/>
  <c r="AL50" i="5" s="1"/>
  <c r="AN50" i="5" s="1"/>
  <c r="AO50" i="5" s="1"/>
  <c r="AP50" i="5" s="1"/>
  <c r="AQ51" i="5" s="1"/>
  <c r="AS51" i="5" s="1"/>
  <c r="AT51" i="5" s="1"/>
  <c r="AU51" i="5" s="1"/>
  <c r="AV52" i="5" s="1"/>
  <c r="AX52" i="5" s="1"/>
  <c r="AY52" i="5" s="1"/>
  <c r="AZ52" i="5" s="1"/>
  <c r="BA53" i="5" s="1"/>
  <c r="BC53" i="5" s="1"/>
  <c r="BD53" i="5" s="1"/>
  <c r="BE53" i="5" s="1"/>
  <c r="BF54" i="5" s="1"/>
  <c r="BH54" i="5" s="1"/>
  <c r="BI54" i="5" s="1"/>
  <c r="BJ54" i="5" s="1"/>
  <c r="BK55" i="5" s="1"/>
  <c r="BM55" i="5" s="1"/>
  <c r="BN55" i="5" s="1"/>
  <c r="BO55" i="5" s="1"/>
  <c r="BP56" i="5" s="1"/>
  <c r="BR56" i="5" s="1"/>
  <c r="BS56" i="5" s="1"/>
  <c r="BT56" i="5" s="1"/>
  <c r="BU57" i="5" s="1"/>
  <c r="BW57" i="5" s="1"/>
  <c r="BX57" i="5" s="1"/>
  <c r="BY57" i="5" s="1"/>
  <c r="BZ58" i="5" s="1"/>
  <c r="CB58" i="5" s="1"/>
  <c r="CC58" i="5" s="1"/>
  <c r="CD58" i="5" s="1"/>
  <c r="CE59" i="5" s="1"/>
  <c r="CG59" i="5" s="1"/>
  <c r="CH59" i="5" s="1"/>
  <c r="CI59" i="5" s="1"/>
  <c r="CJ60" i="5" s="1"/>
  <c r="CL60" i="5" s="1"/>
  <c r="CM60" i="5" s="1"/>
  <c r="CN60" i="5" s="1"/>
  <c r="CO61" i="5" s="1"/>
  <c r="CQ61" i="5" s="1"/>
  <c r="CR61" i="5" s="1"/>
  <c r="CS61" i="5" s="1"/>
  <c r="CT62" i="5" s="1"/>
  <c r="CV62" i="5" s="1"/>
  <c r="CW62" i="5" s="1"/>
  <c r="CX62" i="5" s="1"/>
  <c r="CY63" i="5" s="1"/>
  <c r="DA63" i="5" s="1"/>
  <c r="DB63" i="5" s="1"/>
  <c r="DC63" i="5" s="1"/>
  <c r="DD64" i="5" s="1"/>
  <c r="DF64" i="5" s="1"/>
  <c r="DG64" i="5" s="1"/>
  <c r="DH64" i="5" s="1"/>
  <c r="DI65" i="5" s="1"/>
  <c r="DK65" i="5" s="1"/>
  <c r="DL65" i="5" s="1"/>
  <c r="DM65" i="5" s="1"/>
  <c r="DN66" i="5" s="1"/>
  <c r="DP66" i="5" s="1"/>
  <c r="DQ66" i="5" s="1"/>
  <c r="DR66" i="5" s="1"/>
  <c r="DS67" i="5" s="1"/>
  <c r="DU67" i="5" s="1"/>
  <c r="DV67" i="5" s="1"/>
  <c r="DW67" i="5" s="1"/>
  <c r="DX68" i="5" s="1"/>
  <c r="DZ68" i="5" s="1"/>
  <c r="EA68" i="5" s="1"/>
  <c r="EB68" i="5" s="1"/>
  <c r="EC69" i="5" s="1"/>
  <c r="EE69" i="5" s="1"/>
  <c r="EF69" i="5" s="1"/>
  <c r="EG69" i="5" s="1"/>
  <c r="EH70" i="5" s="1"/>
  <c r="EJ70" i="5" s="1"/>
  <c r="EK70" i="5" s="1"/>
  <c r="EL70" i="5" s="1"/>
  <c r="EM71" i="5" s="1"/>
  <c r="EO71" i="5" s="1"/>
  <c r="EP71" i="5" s="1"/>
  <c r="EQ71" i="5" s="1"/>
  <c r="ER72" i="5" s="1"/>
  <c r="ET72" i="5" s="1"/>
  <c r="EU72" i="5" s="1"/>
  <c r="EV72" i="5" s="1"/>
  <c r="EW73" i="5" s="1"/>
  <c r="EY73" i="5" s="1"/>
  <c r="EZ73" i="5" s="1"/>
  <c r="FA73" i="5" s="1"/>
  <c r="FB74" i="5" s="1"/>
  <c r="FD74" i="5" s="1"/>
  <c r="FE74" i="5" s="1"/>
  <c r="FF74" i="5" s="1"/>
  <c r="FG75" i="5" s="1"/>
  <c r="FI75" i="5" s="1"/>
  <c r="FJ75" i="5" s="1"/>
  <c r="FK75" i="5" s="1"/>
  <c r="FL76" i="5" s="1"/>
  <c r="FN76" i="5" s="1"/>
  <c r="FO76" i="5" s="1"/>
  <c r="FP76" i="5" s="1"/>
  <c r="FQ77" i="5" s="1"/>
  <c r="FS77" i="5" s="1"/>
  <c r="F41" i="5"/>
  <c r="G41" i="5" s="1"/>
  <c r="H42" i="5" s="1"/>
  <c r="J42" i="5" s="1"/>
  <c r="K42" i="5" s="1"/>
  <c r="L42" i="5" s="1"/>
  <c r="M43" i="5" s="1"/>
  <c r="O43" i="5" s="1"/>
  <c r="P43" i="5" s="1"/>
  <c r="Q43" i="5" s="1"/>
  <c r="R44" i="5" s="1"/>
  <c r="T44" i="5" s="1"/>
  <c r="U44" i="5" s="1"/>
  <c r="V44" i="5" s="1"/>
  <c r="W45" i="5" s="1"/>
  <c r="Y45" i="5" s="1"/>
  <c r="Z45" i="5" s="1"/>
  <c r="AA45" i="5" s="1"/>
  <c r="AB46" i="5" s="1"/>
  <c r="AD46" i="5" s="1"/>
  <c r="AE46" i="5" s="1"/>
  <c r="AF46" i="5" s="1"/>
  <c r="AG47" i="5" s="1"/>
  <c r="AI47" i="5" s="1"/>
  <c r="AJ47" i="5" s="1"/>
  <c r="AK47" i="5" s="1"/>
  <c r="AL48" i="5" s="1"/>
  <c r="AN48" i="5" s="1"/>
  <c r="AO48" i="5" s="1"/>
  <c r="AP48" i="5" s="1"/>
  <c r="AQ49" i="5" s="1"/>
  <c r="AS49" i="5" s="1"/>
  <c r="AT49" i="5" s="1"/>
  <c r="AU49" i="5" s="1"/>
  <c r="AV50" i="5" s="1"/>
  <c r="AX50" i="5" s="1"/>
  <c r="AY50" i="5" s="1"/>
  <c r="AZ50" i="5" s="1"/>
  <c r="BA51" i="5" s="1"/>
  <c r="BC51" i="5" s="1"/>
  <c r="BD51" i="5" s="1"/>
  <c r="BE51" i="5" s="1"/>
  <c r="BF52" i="5" s="1"/>
  <c r="BH52" i="5" s="1"/>
  <c r="BI52" i="5" s="1"/>
  <c r="BJ52" i="5" s="1"/>
  <c r="BK53" i="5" s="1"/>
  <c r="BM53" i="5" s="1"/>
  <c r="BN53" i="5" s="1"/>
  <c r="BO53" i="5" s="1"/>
  <c r="BP54" i="5" s="1"/>
  <c r="BR54" i="5" s="1"/>
  <c r="BS54" i="5" s="1"/>
  <c r="BT54" i="5" s="1"/>
  <c r="BU55" i="5" s="1"/>
  <c r="BW55" i="5" s="1"/>
  <c r="BX55" i="5" s="1"/>
  <c r="BY55" i="5" s="1"/>
  <c r="BZ56" i="5" s="1"/>
  <c r="CB56" i="5" s="1"/>
  <c r="CC56" i="5" s="1"/>
  <c r="CD56" i="5" s="1"/>
  <c r="CE57" i="5" s="1"/>
  <c r="CG57" i="5" s="1"/>
  <c r="CH57" i="5" s="1"/>
  <c r="CI57" i="5" s="1"/>
  <c r="CJ58" i="5" s="1"/>
  <c r="CL58" i="5" s="1"/>
  <c r="CM58" i="5" s="1"/>
  <c r="CN58" i="5" s="1"/>
  <c r="CO59" i="5" s="1"/>
  <c r="CQ59" i="5" s="1"/>
  <c r="CR59" i="5" s="1"/>
  <c r="CS59" i="5" s="1"/>
  <c r="CT60" i="5" s="1"/>
  <c r="CV60" i="5" s="1"/>
  <c r="CW60" i="5" s="1"/>
  <c r="CX60" i="5" s="1"/>
  <c r="CY61" i="5" s="1"/>
  <c r="DA61" i="5" s="1"/>
  <c r="DB61" i="5" s="1"/>
  <c r="DC61" i="5" s="1"/>
  <c r="DD62" i="5" s="1"/>
  <c r="DF62" i="5" s="1"/>
  <c r="DG62" i="5" s="1"/>
  <c r="DH62" i="5" s="1"/>
  <c r="DI63" i="5" s="1"/>
  <c r="DK63" i="5" s="1"/>
  <c r="DL63" i="5" s="1"/>
  <c r="DM63" i="5" s="1"/>
  <c r="DN64" i="5" s="1"/>
  <c r="DP64" i="5" s="1"/>
  <c r="DQ64" i="5" s="1"/>
  <c r="DR64" i="5" s="1"/>
  <c r="DS65" i="5" s="1"/>
  <c r="DU65" i="5" s="1"/>
  <c r="DV65" i="5" s="1"/>
  <c r="DW65" i="5" s="1"/>
  <c r="DX66" i="5" s="1"/>
  <c r="DZ66" i="5" s="1"/>
  <c r="EA66" i="5" s="1"/>
  <c r="EB66" i="5" s="1"/>
  <c r="EC67" i="5" s="1"/>
  <c r="EE67" i="5" s="1"/>
  <c r="EF67" i="5" s="1"/>
  <c r="EG67" i="5" s="1"/>
  <c r="EH68" i="5" s="1"/>
  <c r="EJ68" i="5" s="1"/>
  <c r="EK68" i="5" s="1"/>
  <c r="EL68" i="5" s="1"/>
  <c r="EM69" i="5" s="1"/>
  <c r="EO69" i="5" s="1"/>
  <c r="EP69" i="5" s="1"/>
  <c r="EQ69" i="5" s="1"/>
  <c r="ER70" i="5" s="1"/>
  <c r="ET70" i="5" s="1"/>
  <c r="EU70" i="5" s="1"/>
  <c r="EV70" i="5" s="1"/>
  <c r="EW71" i="5" s="1"/>
  <c r="EY71" i="5" s="1"/>
  <c r="EZ71" i="5" s="1"/>
  <c r="FA71" i="5" s="1"/>
  <c r="FB72" i="5" s="1"/>
  <c r="FD72" i="5" s="1"/>
  <c r="FE72" i="5" s="1"/>
  <c r="FF72" i="5" s="1"/>
  <c r="FG73" i="5" s="1"/>
  <c r="FI73" i="5" s="1"/>
  <c r="FJ73" i="5" s="1"/>
  <c r="FK73" i="5" s="1"/>
  <c r="FL74" i="5" s="1"/>
  <c r="FN74" i="5" s="1"/>
  <c r="FO74" i="5" s="1"/>
  <c r="FP74" i="5" s="1"/>
  <c r="FQ75" i="5" s="1"/>
  <c r="FS75" i="5" s="1"/>
  <c r="FT75" i="5" s="1"/>
  <c r="FU75" i="5" s="1"/>
  <c r="FV76" i="5" s="1"/>
  <c r="FX76" i="5" s="1"/>
  <c r="FY76" i="5" s="1"/>
  <c r="FZ76" i="5" s="1"/>
  <c r="GA77" i="5" s="1"/>
  <c r="GC77" i="5" s="1"/>
  <c r="GD77" i="5" s="1"/>
  <c r="GE77" i="5" s="1"/>
  <c r="GF78" i="5" s="1"/>
  <c r="F38" i="5"/>
  <c r="G38" i="5" s="1"/>
  <c r="H39" i="5" s="1"/>
  <c r="J39" i="5" s="1"/>
  <c r="K39" i="5" s="1"/>
  <c r="L39" i="5" s="1"/>
  <c r="M40" i="5" s="1"/>
  <c r="O40" i="5" s="1"/>
  <c r="P40" i="5" s="1"/>
  <c r="Q40" i="5" s="1"/>
  <c r="R41" i="5" s="1"/>
  <c r="T41" i="5" s="1"/>
  <c r="U41" i="5" s="1"/>
  <c r="V41" i="5" s="1"/>
  <c r="W42" i="5" s="1"/>
  <c r="Y42" i="5" s="1"/>
  <c r="Z42" i="5" s="1"/>
  <c r="AA42" i="5" s="1"/>
  <c r="AB43" i="5" s="1"/>
  <c r="AD43" i="5" s="1"/>
  <c r="AE43" i="5" s="1"/>
  <c r="AF43" i="5" s="1"/>
  <c r="AG44" i="5" s="1"/>
  <c r="AI44" i="5" s="1"/>
  <c r="AJ44" i="5" s="1"/>
  <c r="AK44" i="5" s="1"/>
  <c r="AL45" i="5" s="1"/>
  <c r="AN45" i="5" s="1"/>
  <c r="AO45" i="5" s="1"/>
  <c r="AP45" i="5" s="1"/>
  <c r="AQ46" i="5" s="1"/>
  <c r="AS46" i="5" s="1"/>
  <c r="AT46" i="5" s="1"/>
  <c r="AU46" i="5" s="1"/>
  <c r="AV47" i="5" s="1"/>
  <c r="AX47" i="5" s="1"/>
  <c r="AY47" i="5" s="1"/>
  <c r="AZ47" i="5" s="1"/>
  <c r="BA48" i="5" s="1"/>
  <c r="BC48" i="5" s="1"/>
  <c r="BD48" i="5" s="1"/>
  <c r="BE48" i="5" s="1"/>
  <c r="BF49" i="5" s="1"/>
  <c r="BH49" i="5" s="1"/>
  <c r="BI49" i="5" s="1"/>
  <c r="BJ49" i="5" s="1"/>
  <c r="BK50" i="5" s="1"/>
  <c r="BM50" i="5" s="1"/>
  <c r="BN50" i="5" s="1"/>
  <c r="BO50" i="5" s="1"/>
  <c r="BP51" i="5" s="1"/>
  <c r="BR51" i="5" s="1"/>
  <c r="BS51" i="5" s="1"/>
  <c r="BT51" i="5" s="1"/>
  <c r="BU52" i="5" s="1"/>
  <c r="BW52" i="5" s="1"/>
  <c r="BX52" i="5" s="1"/>
  <c r="BY52" i="5" s="1"/>
  <c r="BZ53" i="5" s="1"/>
  <c r="CB53" i="5" s="1"/>
  <c r="CC53" i="5" s="1"/>
  <c r="CD53" i="5" s="1"/>
  <c r="CE54" i="5" s="1"/>
  <c r="CG54" i="5" s="1"/>
  <c r="CH54" i="5" s="1"/>
  <c r="CI54" i="5" s="1"/>
  <c r="CJ55" i="5" s="1"/>
  <c r="CL55" i="5" s="1"/>
  <c r="CM55" i="5" s="1"/>
  <c r="CN55" i="5" s="1"/>
  <c r="CO56" i="5" s="1"/>
  <c r="CQ56" i="5" s="1"/>
  <c r="CR56" i="5" s="1"/>
  <c r="CS56" i="5" s="1"/>
  <c r="CT57" i="5" s="1"/>
  <c r="CV57" i="5" s="1"/>
  <c r="CW57" i="5" s="1"/>
  <c r="CX57" i="5" s="1"/>
  <c r="CY58" i="5" s="1"/>
  <c r="DA58" i="5" s="1"/>
  <c r="DB58" i="5" s="1"/>
  <c r="DC58" i="5" s="1"/>
  <c r="DD59" i="5" s="1"/>
  <c r="DF59" i="5" s="1"/>
  <c r="DG59" i="5" s="1"/>
  <c r="DH59" i="5" s="1"/>
  <c r="DI60" i="5" s="1"/>
  <c r="DK60" i="5" s="1"/>
  <c r="DL60" i="5" s="1"/>
  <c r="DM60" i="5" s="1"/>
  <c r="DN61" i="5" s="1"/>
  <c r="DP61" i="5" s="1"/>
  <c r="DQ61" i="5" s="1"/>
  <c r="DR61" i="5" s="1"/>
  <c r="DS62" i="5" s="1"/>
  <c r="DU62" i="5" s="1"/>
  <c r="DV62" i="5" s="1"/>
  <c r="DW62" i="5" s="1"/>
  <c r="DX63" i="5" s="1"/>
  <c r="DZ63" i="5" s="1"/>
  <c r="EA63" i="5" s="1"/>
  <c r="EB63" i="5" s="1"/>
  <c r="EC64" i="5" s="1"/>
  <c r="EE64" i="5" s="1"/>
  <c r="EF64" i="5" s="1"/>
  <c r="EG64" i="5" s="1"/>
  <c r="EH65" i="5" s="1"/>
  <c r="EJ65" i="5" s="1"/>
  <c r="EK65" i="5" s="1"/>
  <c r="EL65" i="5" s="1"/>
  <c r="EM66" i="5" s="1"/>
  <c r="EO66" i="5" s="1"/>
  <c r="EP66" i="5" s="1"/>
  <c r="EQ66" i="5" s="1"/>
  <c r="ER67" i="5" s="1"/>
  <c r="ET67" i="5" s="1"/>
  <c r="EU67" i="5" s="1"/>
  <c r="EV67" i="5" s="1"/>
  <c r="EW68" i="5" s="1"/>
  <c r="EY68" i="5" s="1"/>
  <c r="EZ68" i="5" s="1"/>
  <c r="FA68" i="5" s="1"/>
  <c r="FB69" i="5" s="1"/>
  <c r="FD69" i="5" s="1"/>
  <c r="FE69" i="5" s="1"/>
  <c r="FF69" i="5" s="1"/>
  <c r="FG70" i="5" s="1"/>
  <c r="FI70" i="5" s="1"/>
  <c r="FJ70" i="5" s="1"/>
  <c r="FK70" i="5" s="1"/>
  <c r="FL71" i="5" s="1"/>
  <c r="FN71" i="5" s="1"/>
  <c r="FO71" i="5" s="1"/>
  <c r="FP71" i="5" s="1"/>
  <c r="FQ72" i="5" s="1"/>
  <c r="FS72" i="5" s="1"/>
  <c r="FT72" i="5" s="1"/>
  <c r="FU72" i="5" s="1"/>
  <c r="FV73" i="5" s="1"/>
  <c r="FX73" i="5" s="1"/>
  <c r="FY73" i="5" s="1"/>
  <c r="FZ73" i="5" s="1"/>
  <c r="GA74" i="5" s="1"/>
  <c r="GC74" i="5" s="1"/>
  <c r="GD74" i="5" s="1"/>
  <c r="GE74" i="5" s="1"/>
  <c r="GF75" i="5" s="1"/>
  <c r="F37" i="5"/>
  <c r="G37" i="5" s="1"/>
  <c r="H38" i="5" s="1"/>
  <c r="J38" i="5" s="1"/>
  <c r="K38" i="5" s="1"/>
  <c r="L38" i="5" s="1"/>
  <c r="M39" i="5" s="1"/>
  <c r="O39" i="5" s="1"/>
  <c r="P39" i="5" s="1"/>
  <c r="Q39" i="5" s="1"/>
  <c r="R40" i="5" s="1"/>
  <c r="T40" i="5" s="1"/>
  <c r="U40" i="5" s="1"/>
  <c r="V40" i="5" s="1"/>
  <c r="W41" i="5" s="1"/>
  <c r="Y41" i="5" s="1"/>
  <c r="Z41" i="5" s="1"/>
  <c r="AA41" i="5" s="1"/>
  <c r="AB42" i="5" s="1"/>
  <c r="AD42" i="5" s="1"/>
  <c r="AE42" i="5" s="1"/>
  <c r="AF42" i="5" s="1"/>
  <c r="AG43" i="5" s="1"/>
  <c r="AI43" i="5" s="1"/>
  <c r="AJ43" i="5" s="1"/>
  <c r="AK43" i="5" s="1"/>
  <c r="AL44" i="5" s="1"/>
  <c r="AN44" i="5" s="1"/>
  <c r="AO44" i="5" s="1"/>
  <c r="AP44" i="5" s="1"/>
  <c r="AQ45" i="5" s="1"/>
  <c r="AS45" i="5" s="1"/>
  <c r="AT45" i="5" s="1"/>
  <c r="AU45" i="5" s="1"/>
  <c r="AV46" i="5" s="1"/>
  <c r="AX46" i="5" s="1"/>
  <c r="AY46" i="5" s="1"/>
  <c r="AZ46" i="5" s="1"/>
  <c r="BA47" i="5" s="1"/>
  <c r="BC47" i="5" s="1"/>
  <c r="BD47" i="5" s="1"/>
  <c r="BE47" i="5" s="1"/>
  <c r="BF48" i="5" s="1"/>
  <c r="BH48" i="5" s="1"/>
  <c r="BI48" i="5" s="1"/>
  <c r="BJ48" i="5" s="1"/>
  <c r="BK49" i="5" s="1"/>
  <c r="BM49" i="5" s="1"/>
  <c r="BN49" i="5" s="1"/>
  <c r="BO49" i="5" s="1"/>
  <c r="BP50" i="5" s="1"/>
  <c r="BR50" i="5" s="1"/>
  <c r="BS50" i="5" s="1"/>
  <c r="BT50" i="5" s="1"/>
  <c r="BU51" i="5" s="1"/>
  <c r="BW51" i="5" s="1"/>
  <c r="BX51" i="5" s="1"/>
  <c r="BY51" i="5" s="1"/>
  <c r="BZ52" i="5" s="1"/>
  <c r="CB52" i="5" s="1"/>
  <c r="CC52" i="5" s="1"/>
  <c r="CD52" i="5" s="1"/>
  <c r="CE53" i="5" s="1"/>
  <c r="CG53" i="5" s="1"/>
  <c r="CH53" i="5" s="1"/>
  <c r="CI53" i="5" s="1"/>
  <c r="CJ54" i="5" s="1"/>
  <c r="CL54" i="5" s="1"/>
  <c r="CM54" i="5" s="1"/>
  <c r="CN54" i="5" s="1"/>
  <c r="CO55" i="5" s="1"/>
  <c r="CQ55" i="5" s="1"/>
  <c r="CR55" i="5" s="1"/>
  <c r="CS55" i="5" s="1"/>
  <c r="CT56" i="5" s="1"/>
  <c r="CV56" i="5" s="1"/>
  <c r="CW56" i="5" s="1"/>
  <c r="CX56" i="5" s="1"/>
  <c r="CY57" i="5" s="1"/>
  <c r="DA57" i="5" s="1"/>
  <c r="DB57" i="5" s="1"/>
  <c r="DC57" i="5" s="1"/>
  <c r="DD58" i="5" s="1"/>
  <c r="DF58" i="5" s="1"/>
  <c r="DG58" i="5" s="1"/>
  <c r="DH58" i="5" s="1"/>
  <c r="DI59" i="5" s="1"/>
  <c r="DK59" i="5" s="1"/>
  <c r="DL59" i="5" s="1"/>
  <c r="DM59" i="5" s="1"/>
  <c r="DN60" i="5" s="1"/>
  <c r="DP60" i="5" s="1"/>
  <c r="DQ60" i="5" s="1"/>
  <c r="DR60" i="5" s="1"/>
  <c r="DS61" i="5" s="1"/>
  <c r="DU61" i="5" s="1"/>
  <c r="DV61" i="5" s="1"/>
  <c r="DW61" i="5" s="1"/>
  <c r="DX62" i="5" s="1"/>
  <c r="DZ62" i="5" s="1"/>
  <c r="EA62" i="5" s="1"/>
  <c r="EB62" i="5" s="1"/>
  <c r="EC63" i="5" s="1"/>
  <c r="EE63" i="5" s="1"/>
  <c r="EF63" i="5" s="1"/>
  <c r="EG63" i="5" s="1"/>
  <c r="EH64" i="5" s="1"/>
  <c r="EJ64" i="5" s="1"/>
  <c r="EK64" i="5" s="1"/>
  <c r="EL64" i="5" s="1"/>
  <c r="EM65" i="5" s="1"/>
  <c r="EO65" i="5" s="1"/>
  <c r="EP65" i="5" s="1"/>
  <c r="EQ65" i="5" s="1"/>
  <c r="ER66" i="5" s="1"/>
  <c r="ET66" i="5" s="1"/>
  <c r="EU66" i="5" s="1"/>
  <c r="EV66" i="5" s="1"/>
  <c r="EW67" i="5" s="1"/>
  <c r="EY67" i="5" s="1"/>
  <c r="EZ67" i="5" s="1"/>
  <c r="FA67" i="5" s="1"/>
  <c r="FB68" i="5" s="1"/>
  <c r="FD68" i="5" s="1"/>
  <c r="FE68" i="5" s="1"/>
  <c r="FF68" i="5" s="1"/>
  <c r="FG69" i="5" s="1"/>
  <c r="FI69" i="5" s="1"/>
  <c r="FJ69" i="5" s="1"/>
  <c r="FK69" i="5" s="1"/>
  <c r="FL70" i="5" s="1"/>
  <c r="FN70" i="5" s="1"/>
  <c r="FO70" i="5" s="1"/>
  <c r="FP70" i="5" s="1"/>
  <c r="FQ71" i="5" s="1"/>
  <c r="FS71" i="5" s="1"/>
  <c r="FT71" i="5" s="1"/>
  <c r="FU71" i="5" s="1"/>
  <c r="FV72" i="5" s="1"/>
  <c r="FX72" i="5" s="1"/>
  <c r="FY72" i="5" s="1"/>
  <c r="FZ72" i="5" s="1"/>
  <c r="GA73" i="5" s="1"/>
  <c r="GC73" i="5" s="1"/>
  <c r="GD73" i="5" s="1"/>
  <c r="GE73" i="5" s="1"/>
  <c r="GF74" i="5" s="1"/>
  <c r="F35" i="5"/>
  <c r="G35" i="5" s="1"/>
  <c r="H36" i="5" s="1"/>
  <c r="J36" i="5" s="1"/>
  <c r="K36" i="5" s="1"/>
  <c r="L36" i="5" s="1"/>
  <c r="M37" i="5" s="1"/>
  <c r="O37" i="5" s="1"/>
  <c r="P37" i="5" s="1"/>
  <c r="Q37" i="5" s="1"/>
  <c r="R38" i="5" s="1"/>
  <c r="T38" i="5" s="1"/>
  <c r="U38" i="5" s="1"/>
  <c r="V38" i="5" s="1"/>
  <c r="W39" i="5" s="1"/>
  <c r="Y39" i="5" s="1"/>
  <c r="Z39" i="5" s="1"/>
  <c r="AA39" i="5" s="1"/>
  <c r="AB40" i="5" s="1"/>
  <c r="AD40" i="5" s="1"/>
  <c r="AE40" i="5" s="1"/>
  <c r="AF40" i="5" s="1"/>
  <c r="AG41" i="5" s="1"/>
  <c r="AI41" i="5" s="1"/>
  <c r="AJ41" i="5" s="1"/>
  <c r="AK41" i="5" s="1"/>
  <c r="AL42" i="5" s="1"/>
  <c r="AN42" i="5" s="1"/>
  <c r="AO42" i="5" s="1"/>
  <c r="AP42" i="5" s="1"/>
  <c r="AQ43" i="5" s="1"/>
  <c r="AS43" i="5" s="1"/>
  <c r="AT43" i="5" s="1"/>
  <c r="AU43" i="5" s="1"/>
  <c r="AV44" i="5" s="1"/>
  <c r="AX44" i="5" s="1"/>
  <c r="AY44" i="5" s="1"/>
  <c r="AZ44" i="5" s="1"/>
  <c r="BA45" i="5" s="1"/>
  <c r="BC45" i="5" s="1"/>
  <c r="BD45" i="5" s="1"/>
  <c r="BE45" i="5" s="1"/>
  <c r="BF46" i="5" s="1"/>
  <c r="BH46" i="5" s="1"/>
  <c r="BI46" i="5" s="1"/>
  <c r="BJ46" i="5" s="1"/>
  <c r="BK47" i="5" s="1"/>
  <c r="BM47" i="5" s="1"/>
  <c r="BN47" i="5" s="1"/>
  <c r="BO47" i="5" s="1"/>
  <c r="BP48" i="5" s="1"/>
  <c r="BR48" i="5" s="1"/>
  <c r="BS48" i="5" s="1"/>
  <c r="BT48" i="5" s="1"/>
  <c r="BU49" i="5" s="1"/>
  <c r="BW49" i="5" s="1"/>
  <c r="BX49" i="5" s="1"/>
  <c r="BY49" i="5" s="1"/>
  <c r="BZ50" i="5" s="1"/>
  <c r="CB50" i="5" s="1"/>
  <c r="CC50" i="5" s="1"/>
  <c r="CD50" i="5" s="1"/>
  <c r="CE51" i="5" s="1"/>
  <c r="CG51" i="5" s="1"/>
  <c r="CH51" i="5" s="1"/>
  <c r="CI51" i="5" s="1"/>
  <c r="CJ52" i="5" s="1"/>
  <c r="CL52" i="5" s="1"/>
  <c r="CM52" i="5" s="1"/>
  <c r="CN52" i="5" s="1"/>
  <c r="CO53" i="5" s="1"/>
  <c r="CQ53" i="5" s="1"/>
  <c r="CR53" i="5" s="1"/>
  <c r="CS53" i="5" s="1"/>
  <c r="CT54" i="5" s="1"/>
  <c r="CV54" i="5" s="1"/>
  <c r="CW54" i="5" s="1"/>
  <c r="CX54" i="5" s="1"/>
  <c r="CY55" i="5" s="1"/>
  <c r="DA55" i="5" s="1"/>
  <c r="DB55" i="5" s="1"/>
  <c r="DC55" i="5" s="1"/>
  <c r="DD56" i="5" s="1"/>
  <c r="DF56" i="5" s="1"/>
  <c r="DG56" i="5" s="1"/>
  <c r="DH56" i="5" s="1"/>
  <c r="DI57" i="5" s="1"/>
  <c r="DK57" i="5" s="1"/>
  <c r="DL57" i="5" s="1"/>
  <c r="DM57" i="5" s="1"/>
  <c r="DN58" i="5" s="1"/>
  <c r="DP58" i="5" s="1"/>
  <c r="DQ58" i="5" s="1"/>
  <c r="DR58" i="5" s="1"/>
  <c r="DS59" i="5" s="1"/>
  <c r="DU59" i="5" s="1"/>
  <c r="DV59" i="5" s="1"/>
  <c r="DW59" i="5" s="1"/>
  <c r="DX60" i="5" s="1"/>
  <c r="DZ60" i="5" s="1"/>
  <c r="EA60" i="5" s="1"/>
  <c r="EB60" i="5" s="1"/>
  <c r="EC61" i="5" s="1"/>
  <c r="EE61" i="5" s="1"/>
  <c r="EF61" i="5" s="1"/>
  <c r="EG61" i="5" s="1"/>
  <c r="EH62" i="5" s="1"/>
  <c r="EJ62" i="5" s="1"/>
  <c r="EK62" i="5" s="1"/>
  <c r="EL62" i="5" s="1"/>
  <c r="EM63" i="5" s="1"/>
  <c r="EO63" i="5" s="1"/>
  <c r="EP63" i="5" s="1"/>
  <c r="EQ63" i="5" s="1"/>
  <c r="ER64" i="5" s="1"/>
  <c r="ET64" i="5" s="1"/>
  <c r="EU64" i="5" s="1"/>
  <c r="EV64" i="5" s="1"/>
  <c r="EW65" i="5" s="1"/>
  <c r="EY65" i="5" s="1"/>
  <c r="EZ65" i="5" s="1"/>
  <c r="FA65" i="5" s="1"/>
  <c r="FB66" i="5" s="1"/>
  <c r="FD66" i="5" s="1"/>
  <c r="FE66" i="5" s="1"/>
  <c r="FF66" i="5" s="1"/>
  <c r="FG67" i="5" s="1"/>
  <c r="FI67" i="5" s="1"/>
  <c r="FJ67" i="5" s="1"/>
  <c r="FK67" i="5" s="1"/>
  <c r="FL68" i="5" s="1"/>
  <c r="FN68" i="5" s="1"/>
  <c r="FO68" i="5" s="1"/>
  <c r="FP68" i="5" s="1"/>
  <c r="FQ69" i="5" s="1"/>
  <c r="FS69" i="5" s="1"/>
  <c r="FT69" i="5" s="1"/>
  <c r="FU69" i="5" s="1"/>
  <c r="FV70" i="5" s="1"/>
  <c r="FX70" i="5" s="1"/>
  <c r="FY70" i="5" s="1"/>
  <c r="FZ70" i="5" s="1"/>
  <c r="GA71" i="5" s="1"/>
  <c r="GC71" i="5" s="1"/>
  <c r="GD71" i="5" s="1"/>
  <c r="GE71" i="5" s="1"/>
  <c r="GF72" i="5" s="1"/>
  <c r="F30" i="5"/>
  <c r="G30" i="5" s="1"/>
  <c r="H31" i="5" s="1"/>
  <c r="J31" i="5" s="1"/>
  <c r="K31" i="5" s="1"/>
  <c r="L31" i="5" s="1"/>
  <c r="M32" i="5" s="1"/>
  <c r="O32" i="5" s="1"/>
  <c r="P32" i="5" s="1"/>
  <c r="Q32" i="5" s="1"/>
  <c r="R33" i="5" s="1"/>
  <c r="T33" i="5" s="1"/>
  <c r="U33" i="5" s="1"/>
  <c r="V33" i="5" s="1"/>
  <c r="W34" i="5" s="1"/>
  <c r="Y34" i="5" s="1"/>
  <c r="Z34" i="5" s="1"/>
  <c r="AA34" i="5" s="1"/>
  <c r="AB35" i="5" s="1"/>
  <c r="AD35" i="5" s="1"/>
  <c r="AE35" i="5" s="1"/>
  <c r="AF35" i="5" s="1"/>
  <c r="AG36" i="5" s="1"/>
  <c r="AI36" i="5" s="1"/>
  <c r="AJ36" i="5" s="1"/>
  <c r="AK36" i="5" s="1"/>
  <c r="AL37" i="5" s="1"/>
  <c r="AN37" i="5" s="1"/>
  <c r="AO37" i="5" s="1"/>
  <c r="AP37" i="5" s="1"/>
  <c r="AQ38" i="5" s="1"/>
  <c r="AS38" i="5" s="1"/>
  <c r="AT38" i="5" s="1"/>
  <c r="AU38" i="5" s="1"/>
  <c r="AV39" i="5" s="1"/>
  <c r="AX39" i="5" s="1"/>
  <c r="AY39" i="5" s="1"/>
  <c r="AZ39" i="5" s="1"/>
  <c r="BA40" i="5" s="1"/>
  <c r="BC40" i="5" s="1"/>
  <c r="BD40" i="5" s="1"/>
  <c r="BE40" i="5" s="1"/>
  <c r="BF41" i="5" s="1"/>
  <c r="BH41" i="5" s="1"/>
  <c r="BI41" i="5" s="1"/>
  <c r="BJ41" i="5" s="1"/>
  <c r="BK42" i="5" s="1"/>
  <c r="BM42" i="5" s="1"/>
  <c r="BN42" i="5" s="1"/>
  <c r="BO42" i="5" s="1"/>
  <c r="BP43" i="5" s="1"/>
  <c r="BR43" i="5" s="1"/>
  <c r="BS43" i="5" s="1"/>
  <c r="BT43" i="5" s="1"/>
  <c r="BU44" i="5" s="1"/>
  <c r="BW44" i="5" s="1"/>
  <c r="BX44" i="5" s="1"/>
  <c r="BY44" i="5" s="1"/>
  <c r="BZ45" i="5" s="1"/>
  <c r="CB45" i="5" s="1"/>
  <c r="CC45" i="5" s="1"/>
  <c r="CD45" i="5" s="1"/>
  <c r="CE46" i="5" s="1"/>
  <c r="CG46" i="5" s="1"/>
  <c r="CH46" i="5" s="1"/>
  <c r="CI46" i="5" s="1"/>
  <c r="CJ47" i="5" s="1"/>
  <c r="CL47" i="5" s="1"/>
  <c r="CM47" i="5" s="1"/>
  <c r="CN47" i="5" s="1"/>
  <c r="CO48" i="5" s="1"/>
  <c r="CQ48" i="5" s="1"/>
  <c r="CR48" i="5" s="1"/>
  <c r="CS48" i="5" s="1"/>
  <c r="CT49" i="5" s="1"/>
  <c r="CV49" i="5" s="1"/>
  <c r="CW49" i="5" s="1"/>
  <c r="CX49" i="5" s="1"/>
  <c r="CY50" i="5" s="1"/>
  <c r="DA50" i="5" s="1"/>
  <c r="DB50" i="5" s="1"/>
  <c r="DC50" i="5" s="1"/>
  <c r="DD51" i="5" s="1"/>
  <c r="DF51" i="5" s="1"/>
  <c r="DG51" i="5" s="1"/>
  <c r="DH51" i="5" s="1"/>
  <c r="DI52" i="5" s="1"/>
  <c r="DK52" i="5" s="1"/>
  <c r="DL52" i="5" s="1"/>
  <c r="DM52" i="5" s="1"/>
  <c r="DN53" i="5" s="1"/>
  <c r="DP53" i="5" s="1"/>
  <c r="DQ53" i="5" s="1"/>
  <c r="DR53" i="5" s="1"/>
  <c r="DS54" i="5" s="1"/>
  <c r="DU54" i="5" s="1"/>
  <c r="DV54" i="5" s="1"/>
  <c r="DW54" i="5" s="1"/>
  <c r="DX55" i="5" s="1"/>
  <c r="DZ55" i="5" s="1"/>
  <c r="EA55" i="5" s="1"/>
  <c r="EB55" i="5" s="1"/>
  <c r="EC56" i="5" s="1"/>
  <c r="EE56" i="5" s="1"/>
  <c r="EF56" i="5" s="1"/>
  <c r="EG56" i="5" s="1"/>
  <c r="EH57" i="5" s="1"/>
  <c r="EJ57" i="5" s="1"/>
  <c r="EK57" i="5" s="1"/>
  <c r="EL57" i="5" s="1"/>
  <c r="EM58" i="5" s="1"/>
  <c r="EO58" i="5" s="1"/>
  <c r="EP58" i="5" s="1"/>
  <c r="EQ58" i="5" s="1"/>
  <c r="ER59" i="5" s="1"/>
  <c r="ET59" i="5" s="1"/>
  <c r="EU59" i="5" s="1"/>
  <c r="EV59" i="5" s="1"/>
  <c r="EW60" i="5" s="1"/>
  <c r="EY60" i="5" s="1"/>
  <c r="EZ60" i="5" s="1"/>
  <c r="FA60" i="5" s="1"/>
  <c r="FB61" i="5" s="1"/>
  <c r="FD61" i="5" s="1"/>
  <c r="FE61" i="5" s="1"/>
  <c r="FF61" i="5" s="1"/>
  <c r="FG62" i="5" s="1"/>
  <c r="FI62" i="5" s="1"/>
  <c r="FJ62" i="5" s="1"/>
  <c r="FK62" i="5" s="1"/>
  <c r="FL63" i="5" s="1"/>
  <c r="FN63" i="5" s="1"/>
  <c r="FO63" i="5" s="1"/>
  <c r="FP63" i="5" s="1"/>
  <c r="FQ64" i="5" s="1"/>
  <c r="FS64" i="5" s="1"/>
  <c r="FT64" i="5" s="1"/>
  <c r="FU64" i="5" s="1"/>
  <c r="FV65" i="5" s="1"/>
  <c r="FX65" i="5" s="1"/>
  <c r="FY65" i="5" s="1"/>
  <c r="FZ65" i="5" s="1"/>
  <c r="GA66" i="5" s="1"/>
  <c r="GC66" i="5" s="1"/>
  <c r="GD66" i="5" s="1"/>
  <c r="GE66" i="5" s="1"/>
  <c r="GF67" i="5" s="1"/>
  <c r="F21" i="5"/>
  <c r="G21" i="5" s="1"/>
  <c r="H22" i="5" s="1"/>
  <c r="J22" i="5" s="1"/>
  <c r="K22" i="5" s="1"/>
  <c r="L22" i="5" s="1"/>
  <c r="M23" i="5" s="1"/>
  <c r="O23" i="5" s="1"/>
  <c r="P23" i="5" s="1"/>
  <c r="Q23" i="5" s="1"/>
  <c r="R24" i="5" s="1"/>
  <c r="T24" i="5" s="1"/>
  <c r="U24" i="5" s="1"/>
  <c r="V24" i="5" s="1"/>
  <c r="W25" i="5" s="1"/>
  <c r="Y25" i="5" s="1"/>
  <c r="Z25" i="5" s="1"/>
  <c r="AA25" i="5" s="1"/>
  <c r="AB26" i="5" s="1"/>
  <c r="AD26" i="5" s="1"/>
  <c r="AE26" i="5" s="1"/>
  <c r="AF26" i="5" s="1"/>
  <c r="AG27" i="5" s="1"/>
  <c r="AI27" i="5" s="1"/>
  <c r="AJ27" i="5" s="1"/>
  <c r="AK27" i="5" s="1"/>
  <c r="AL28" i="5" s="1"/>
  <c r="AN28" i="5" s="1"/>
  <c r="AO28" i="5" s="1"/>
  <c r="AP28" i="5" s="1"/>
  <c r="AQ29" i="5" s="1"/>
  <c r="AS29" i="5" s="1"/>
  <c r="AT29" i="5" s="1"/>
  <c r="AU29" i="5" s="1"/>
  <c r="AV30" i="5" s="1"/>
  <c r="AX30" i="5" s="1"/>
  <c r="AY30" i="5" s="1"/>
  <c r="AZ30" i="5" s="1"/>
  <c r="BA31" i="5" s="1"/>
  <c r="BC31" i="5" s="1"/>
  <c r="BD31" i="5" s="1"/>
  <c r="BE31" i="5" s="1"/>
  <c r="BF32" i="5" s="1"/>
  <c r="BH32" i="5" s="1"/>
  <c r="BI32" i="5" s="1"/>
  <c r="BJ32" i="5" s="1"/>
  <c r="BK33" i="5" s="1"/>
  <c r="BM33" i="5" s="1"/>
  <c r="BN33" i="5" s="1"/>
  <c r="BO33" i="5" s="1"/>
  <c r="BP34" i="5" s="1"/>
  <c r="BR34" i="5" s="1"/>
  <c r="BS34" i="5" s="1"/>
  <c r="BT34" i="5" s="1"/>
  <c r="BU35" i="5" s="1"/>
  <c r="BW35" i="5" s="1"/>
  <c r="BX35" i="5" s="1"/>
  <c r="BY35" i="5" s="1"/>
  <c r="BZ36" i="5" s="1"/>
  <c r="CB36" i="5" s="1"/>
  <c r="CC36" i="5" s="1"/>
  <c r="CD36" i="5" s="1"/>
  <c r="CE37" i="5" s="1"/>
  <c r="CG37" i="5" s="1"/>
  <c r="CH37" i="5" s="1"/>
  <c r="F19" i="5"/>
  <c r="G19" i="5" s="1"/>
  <c r="H20" i="5" s="1"/>
  <c r="J20" i="5" s="1"/>
  <c r="K20" i="5" s="1"/>
  <c r="L20" i="5" s="1"/>
  <c r="M21" i="5" s="1"/>
  <c r="O21" i="5" s="1"/>
  <c r="P21" i="5" s="1"/>
  <c r="Q21" i="5" s="1"/>
  <c r="R22" i="5" s="1"/>
  <c r="T22" i="5" s="1"/>
  <c r="U22" i="5" s="1"/>
  <c r="V22" i="5" s="1"/>
  <c r="W23" i="5" s="1"/>
  <c r="Y23" i="5" s="1"/>
  <c r="Z23" i="5" s="1"/>
  <c r="AA23" i="5" s="1"/>
  <c r="AB24" i="5" s="1"/>
  <c r="AD24" i="5" s="1"/>
  <c r="AE24" i="5" s="1"/>
  <c r="AF24" i="5" s="1"/>
  <c r="AG25" i="5" s="1"/>
  <c r="AI25" i="5" s="1"/>
  <c r="AJ25" i="5" s="1"/>
  <c r="AK25" i="5" s="1"/>
  <c r="AL26" i="5" s="1"/>
  <c r="AN26" i="5" s="1"/>
  <c r="AO26" i="5" s="1"/>
  <c r="AP26" i="5" s="1"/>
  <c r="AQ27" i="5" s="1"/>
  <c r="AS27" i="5" s="1"/>
  <c r="AT27" i="5" s="1"/>
  <c r="AU27" i="5" s="1"/>
  <c r="AV28" i="5" s="1"/>
  <c r="AX28" i="5" s="1"/>
  <c r="AY28" i="5" s="1"/>
  <c r="AZ28" i="5" s="1"/>
  <c r="BA29" i="5" s="1"/>
  <c r="BC29" i="5" s="1"/>
  <c r="BD29" i="5" s="1"/>
  <c r="BE29" i="5" s="1"/>
  <c r="BF30" i="5" s="1"/>
  <c r="BH30" i="5" s="1"/>
  <c r="F14" i="5"/>
  <c r="G14" i="5" s="1"/>
  <c r="H15" i="5" s="1"/>
  <c r="J15" i="5" s="1"/>
  <c r="K15" i="5" s="1"/>
  <c r="L15" i="5" s="1"/>
  <c r="M16" i="5" s="1"/>
  <c r="O16" i="5" s="1"/>
  <c r="P16" i="5" s="1"/>
  <c r="Q16" i="5" s="1"/>
  <c r="R17" i="5" s="1"/>
  <c r="T17" i="5" s="1"/>
  <c r="U17" i="5" s="1"/>
  <c r="V17" i="5" s="1"/>
  <c r="W18" i="5" s="1"/>
  <c r="Y18" i="5" s="1"/>
  <c r="Z18" i="5" s="1"/>
  <c r="AA18" i="5" s="1"/>
  <c r="AB19" i="5" s="1"/>
  <c r="AD19" i="5" s="1"/>
  <c r="AE19" i="5" s="1"/>
  <c r="AF19" i="5" s="1"/>
  <c r="AG20" i="5" s="1"/>
  <c r="AI20" i="5" s="1"/>
  <c r="AJ20" i="5" s="1"/>
  <c r="AK20" i="5" s="1"/>
  <c r="AL21" i="5" s="1"/>
  <c r="AN21" i="5" s="1"/>
  <c r="AO21" i="5" s="1"/>
  <c r="AP21" i="5" s="1"/>
  <c r="AQ22" i="5" s="1"/>
  <c r="AS22" i="5" s="1"/>
  <c r="AT22" i="5" s="1"/>
  <c r="AU22" i="5" s="1"/>
  <c r="AV23" i="5" s="1"/>
  <c r="AX23" i="5" s="1"/>
  <c r="AY23" i="5" s="1"/>
  <c r="AZ23" i="5" s="1"/>
  <c r="BA24" i="5" s="1"/>
  <c r="BC24" i="5" s="1"/>
  <c r="BD24" i="5" s="1"/>
  <c r="BE24" i="5" s="1"/>
  <c r="BF25" i="5" s="1"/>
  <c r="BH25" i="5" s="1"/>
  <c r="BI25" i="5" s="1"/>
  <c r="BJ25" i="5" s="1"/>
  <c r="BK26" i="5" s="1"/>
  <c r="BM26" i="5" s="1"/>
  <c r="BN26" i="5" s="1"/>
  <c r="BO26" i="5" s="1"/>
  <c r="BP27" i="5" s="1"/>
  <c r="BR27" i="5" s="1"/>
  <c r="BS27" i="5" s="1"/>
  <c r="BT27" i="5" s="1"/>
  <c r="BU28" i="5" s="1"/>
  <c r="BW28" i="5" s="1"/>
  <c r="BX28" i="5" s="1"/>
  <c r="BY28" i="5" s="1"/>
  <c r="BZ29" i="5" s="1"/>
  <c r="CB29" i="5" s="1"/>
  <c r="CC29" i="5" s="1"/>
  <c r="CD29" i="5" s="1"/>
  <c r="CE30" i="5" s="1"/>
  <c r="CG30" i="5" s="1"/>
  <c r="CH30" i="5" s="1"/>
  <c r="CI30" i="5" s="1"/>
  <c r="CJ31" i="5" s="1"/>
  <c r="CL31" i="5" s="1"/>
  <c r="CM31" i="5" s="1"/>
  <c r="CN31" i="5" s="1"/>
  <c r="CO32" i="5" s="1"/>
  <c r="CQ32" i="5" s="1"/>
  <c r="CR32" i="5" s="1"/>
  <c r="CS32" i="5" s="1"/>
  <c r="CT33" i="5" s="1"/>
  <c r="CV33" i="5" s="1"/>
  <c r="CW33" i="5" s="1"/>
  <c r="CX33" i="5" s="1"/>
  <c r="CY34" i="5" s="1"/>
  <c r="DA34" i="5" s="1"/>
  <c r="DB34" i="5" s="1"/>
  <c r="DC34" i="5" s="1"/>
  <c r="DD35" i="5" s="1"/>
  <c r="DF35" i="5" s="1"/>
  <c r="DG35" i="5" s="1"/>
  <c r="DH35" i="5" s="1"/>
  <c r="DI36" i="5" s="1"/>
  <c r="DK36" i="5" s="1"/>
  <c r="DL36" i="5" s="1"/>
  <c r="DM36" i="5" s="1"/>
  <c r="DN37" i="5" s="1"/>
  <c r="DP37" i="5" s="1"/>
  <c r="DQ37" i="5" s="1"/>
  <c r="DR37" i="5" s="1"/>
  <c r="DS38" i="5" s="1"/>
  <c r="DU38" i="5" s="1"/>
  <c r="DV38" i="5" s="1"/>
  <c r="DW38" i="5" s="1"/>
  <c r="DX39" i="5" s="1"/>
  <c r="DZ39" i="5" s="1"/>
  <c r="EA39" i="5" s="1"/>
  <c r="EB39" i="5" s="1"/>
  <c r="EC40" i="5" s="1"/>
  <c r="EE40" i="5" s="1"/>
  <c r="EF40" i="5" s="1"/>
  <c r="EG40" i="5" s="1"/>
  <c r="EH41" i="5" s="1"/>
  <c r="EJ41" i="5" s="1"/>
  <c r="EK41" i="5" s="1"/>
  <c r="EL41" i="5" s="1"/>
  <c r="EM42" i="5" s="1"/>
  <c r="EO42" i="5" s="1"/>
  <c r="EP42" i="5" s="1"/>
  <c r="EQ42" i="5" s="1"/>
  <c r="ER43" i="5" s="1"/>
  <c r="ET43" i="5" s="1"/>
  <c r="EU43" i="5" s="1"/>
  <c r="EV43" i="5" s="1"/>
  <c r="EW44" i="5" s="1"/>
  <c r="EY44" i="5" s="1"/>
  <c r="EZ44" i="5" s="1"/>
  <c r="FA44" i="5" s="1"/>
  <c r="FB45" i="5" s="1"/>
  <c r="FD45" i="5" s="1"/>
  <c r="FE45" i="5" s="1"/>
  <c r="FF45" i="5" s="1"/>
  <c r="FG46" i="5" s="1"/>
  <c r="FI46" i="5" s="1"/>
  <c r="FJ46" i="5" s="1"/>
  <c r="FK46" i="5" s="1"/>
  <c r="FL47" i="5" s="1"/>
  <c r="FN47" i="5" s="1"/>
  <c r="FO47" i="5" s="1"/>
  <c r="FP47" i="5" s="1"/>
  <c r="FQ48" i="5" s="1"/>
  <c r="FS48" i="5" s="1"/>
  <c r="FT48" i="5" s="1"/>
  <c r="FU48" i="5" s="1"/>
  <c r="FV49" i="5" s="1"/>
  <c r="FX49" i="5" s="1"/>
  <c r="FY49" i="5" s="1"/>
  <c r="FZ49" i="5" s="1"/>
  <c r="GA50" i="5" s="1"/>
  <c r="GC50" i="5" s="1"/>
  <c r="GD50" i="5" s="1"/>
  <c r="GE50" i="5" s="1"/>
  <c r="GF51" i="5" s="1"/>
  <c r="F8" i="5"/>
  <c r="G8" i="5" s="1"/>
  <c r="H9" i="5" s="1"/>
  <c r="J9" i="5" s="1"/>
  <c r="K9" i="5" s="1"/>
  <c r="L9" i="5" s="1"/>
  <c r="M10" i="5" s="1"/>
  <c r="O10" i="5" s="1"/>
  <c r="P10" i="5" s="1"/>
  <c r="Q10" i="5" s="1"/>
  <c r="R11" i="5" s="1"/>
  <c r="T11" i="5" s="1"/>
  <c r="U11" i="5" s="1"/>
  <c r="V11" i="5" s="1"/>
  <c r="W12" i="5" s="1"/>
  <c r="Y12" i="5" s="1"/>
  <c r="Z12" i="5" s="1"/>
  <c r="AA12" i="5" s="1"/>
  <c r="AB13" i="5" s="1"/>
  <c r="AD13" i="5" s="1"/>
  <c r="AE13" i="5" s="1"/>
  <c r="AF13" i="5" s="1"/>
  <c r="AG14" i="5" s="1"/>
  <c r="AI14" i="5" s="1"/>
  <c r="AJ14" i="5" s="1"/>
  <c r="AK14" i="5" s="1"/>
  <c r="AL15" i="5" s="1"/>
  <c r="AN15" i="5" s="1"/>
  <c r="AO15" i="5" s="1"/>
  <c r="AP15" i="5" s="1"/>
  <c r="AQ16" i="5" s="1"/>
  <c r="AS16" i="5" s="1"/>
  <c r="AT16" i="5" s="1"/>
  <c r="AU16" i="5" s="1"/>
  <c r="AV17" i="5" s="1"/>
  <c r="AX17" i="5" s="1"/>
  <c r="AY17" i="5" s="1"/>
  <c r="AZ17" i="5" s="1"/>
  <c r="BA18" i="5" s="1"/>
  <c r="BC18" i="5" s="1"/>
  <c r="BD18" i="5" s="1"/>
  <c r="BE18" i="5" s="1"/>
  <c r="BF19" i="5" s="1"/>
  <c r="BH19" i="5" s="1"/>
  <c r="BI19" i="5" s="1"/>
  <c r="BJ19" i="5" s="1"/>
  <c r="BK20" i="5" s="1"/>
  <c r="BM20" i="5" s="1"/>
  <c r="BN20" i="5" s="1"/>
  <c r="BO20" i="5" s="1"/>
  <c r="BP21" i="5" s="1"/>
  <c r="BR21" i="5" s="1"/>
  <c r="BS21" i="5" s="1"/>
  <c r="BT21" i="5" s="1"/>
  <c r="BU22" i="5" s="1"/>
  <c r="BW22" i="5" s="1"/>
  <c r="BX22" i="5" s="1"/>
  <c r="BY22" i="5" s="1"/>
  <c r="BZ23" i="5" s="1"/>
  <c r="CB23" i="5" s="1"/>
  <c r="CC23" i="5" s="1"/>
  <c r="CD23" i="5" s="1"/>
  <c r="CE24" i="5" s="1"/>
  <c r="CG24" i="5" s="1"/>
  <c r="CH24" i="5" s="1"/>
  <c r="CI24" i="5" s="1"/>
  <c r="CJ25" i="5" s="1"/>
  <c r="CL25" i="5" s="1"/>
  <c r="CM25" i="5" s="1"/>
  <c r="CN25" i="5" s="1"/>
  <c r="CO26" i="5" s="1"/>
  <c r="CQ26" i="5" s="1"/>
  <c r="CR26" i="5" s="1"/>
  <c r="CS26" i="5" s="1"/>
  <c r="CT27" i="5" s="1"/>
  <c r="CV27" i="5" s="1"/>
  <c r="CW27" i="5" s="1"/>
  <c r="CX27" i="5" s="1"/>
  <c r="CY28" i="5" s="1"/>
  <c r="DA28" i="5" s="1"/>
  <c r="DB28" i="5" s="1"/>
  <c r="DC28" i="5" s="1"/>
  <c r="DD29" i="5" s="1"/>
  <c r="DF29" i="5" s="1"/>
  <c r="DG29" i="5" s="1"/>
  <c r="DH29" i="5" s="1"/>
  <c r="DI30" i="5" s="1"/>
  <c r="DK30" i="5" s="1"/>
  <c r="DL30" i="5" s="1"/>
  <c r="DM30" i="5" s="1"/>
  <c r="DN31" i="5" s="1"/>
  <c r="DP31" i="5" s="1"/>
  <c r="DQ31" i="5" s="1"/>
  <c r="DR31" i="5" s="1"/>
  <c r="DS32" i="5" s="1"/>
  <c r="DU32" i="5" s="1"/>
  <c r="DV32" i="5" s="1"/>
  <c r="DW32" i="5" s="1"/>
  <c r="DX33" i="5" s="1"/>
  <c r="DZ33" i="5" s="1"/>
  <c r="EA33" i="5" s="1"/>
  <c r="EB33" i="5" s="1"/>
  <c r="EC34" i="5" s="1"/>
  <c r="EE34" i="5" s="1"/>
  <c r="EF34" i="5" s="1"/>
  <c r="EG34" i="5" s="1"/>
  <c r="EH35" i="5" s="1"/>
  <c r="EJ35" i="5" s="1"/>
  <c r="EK35" i="5" s="1"/>
  <c r="EL35" i="5" s="1"/>
  <c r="EM36" i="5" s="1"/>
  <c r="EO36" i="5" s="1"/>
  <c r="EP36" i="5" s="1"/>
  <c r="EQ36" i="5" s="1"/>
  <c r="ER37" i="5" s="1"/>
  <c r="ET37" i="5" s="1"/>
  <c r="EU37" i="5" s="1"/>
  <c r="EV37" i="5" s="1"/>
  <c r="EW38" i="5" s="1"/>
  <c r="EY38" i="5" s="1"/>
  <c r="EZ38" i="5" s="1"/>
  <c r="FA38" i="5" s="1"/>
  <c r="FB39" i="5" s="1"/>
  <c r="FD39" i="5" s="1"/>
  <c r="FE39" i="5" s="1"/>
  <c r="FF39" i="5" s="1"/>
  <c r="FG40" i="5" s="1"/>
  <c r="FI40" i="5" s="1"/>
  <c r="FJ40" i="5" s="1"/>
  <c r="FK40" i="5" s="1"/>
  <c r="FL41" i="5" s="1"/>
  <c r="FN41" i="5" s="1"/>
  <c r="FO41" i="5" s="1"/>
  <c r="FP41" i="5" s="1"/>
  <c r="FQ42" i="5" s="1"/>
  <c r="FS42" i="5" s="1"/>
  <c r="FT42" i="5" s="1"/>
  <c r="FU42" i="5" s="1"/>
  <c r="FV43" i="5" s="1"/>
  <c r="FX43" i="5" s="1"/>
  <c r="FY43" i="5" s="1"/>
  <c r="FZ43" i="5" s="1"/>
  <c r="GA44" i="5" s="1"/>
  <c r="GC44" i="5" s="1"/>
  <c r="GD44" i="5" s="1"/>
  <c r="GE44" i="5" s="1"/>
  <c r="GF45" i="5" s="1"/>
  <c r="F6" i="5"/>
  <c r="G6" i="5" s="1"/>
  <c r="H7" i="5" s="1"/>
  <c r="J7" i="5" s="1"/>
  <c r="K7" i="5" s="1"/>
  <c r="L7" i="5" s="1"/>
  <c r="M8" i="5" s="1"/>
  <c r="O8" i="5" s="1"/>
  <c r="P8" i="5" s="1"/>
  <c r="Q8" i="5" s="1"/>
  <c r="R9" i="5" s="1"/>
  <c r="T9" i="5" s="1"/>
  <c r="U9" i="5" s="1"/>
  <c r="V9" i="5" s="1"/>
  <c r="W10" i="5" s="1"/>
  <c r="Y10" i="5" s="1"/>
  <c r="Z10" i="5" s="1"/>
  <c r="AA10" i="5" s="1"/>
  <c r="AB11" i="5" s="1"/>
  <c r="AD11" i="5" s="1"/>
  <c r="AE11" i="5" s="1"/>
  <c r="AF11" i="5" s="1"/>
  <c r="AG12" i="5" s="1"/>
  <c r="AI12" i="5" s="1"/>
  <c r="AJ12" i="5" s="1"/>
  <c r="AK12" i="5" s="1"/>
  <c r="AL13" i="5" s="1"/>
  <c r="AN13" i="5" s="1"/>
  <c r="AO13" i="5" s="1"/>
  <c r="AP13" i="5" s="1"/>
  <c r="AQ14" i="5" s="1"/>
  <c r="AS14" i="5" s="1"/>
  <c r="AT14" i="5" s="1"/>
  <c r="AU14" i="5" s="1"/>
  <c r="AV15" i="5" s="1"/>
  <c r="AX15" i="5" s="1"/>
  <c r="AY15" i="5" s="1"/>
  <c r="AZ15" i="5" s="1"/>
  <c r="BA16" i="5" s="1"/>
  <c r="BC16" i="5" s="1"/>
  <c r="BD16" i="5" s="1"/>
  <c r="BE16" i="5" s="1"/>
  <c r="BF17" i="5" s="1"/>
  <c r="BH17" i="5" s="1"/>
  <c r="BI17" i="5" s="1"/>
  <c r="BJ17" i="5" s="1"/>
  <c r="BK18" i="5" s="1"/>
  <c r="BM18" i="5" s="1"/>
  <c r="BN18" i="5" s="1"/>
  <c r="BO18" i="5" s="1"/>
  <c r="BP19" i="5" s="1"/>
  <c r="BR19" i="5" s="1"/>
  <c r="BS19" i="5" s="1"/>
  <c r="BT19" i="5" s="1"/>
  <c r="BU20" i="5" s="1"/>
  <c r="BW20" i="5" s="1"/>
  <c r="BX20" i="5" s="1"/>
  <c r="BY20" i="5" s="1"/>
  <c r="BZ21" i="5" s="1"/>
  <c r="CB21" i="5" s="1"/>
  <c r="CC21" i="5" s="1"/>
  <c r="CD21" i="5" s="1"/>
  <c r="CE22" i="5" s="1"/>
  <c r="CG22" i="5" s="1"/>
  <c r="CH22" i="5" s="1"/>
  <c r="CI22" i="5" s="1"/>
  <c r="CJ23" i="5" s="1"/>
  <c r="CL23" i="5" s="1"/>
  <c r="CM23" i="5" s="1"/>
  <c r="CN23" i="5" s="1"/>
  <c r="CO24" i="5" s="1"/>
  <c r="CQ24" i="5" s="1"/>
  <c r="CR24" i="5" s="1"/>
  <c r="CS24" i="5" s="1"/>
  <c r="CT25" i="5" s="1"/>
  <c r="CV25" i="5" s="1"/>
  <c r="CW25" i="5" s="1"/>
  <c r="CX25" i="5" s="1"/>
  <c r="CY26" i="5" s="1"/>
  <c r="DA26" i="5" s="1"/>
  <c r="DB26" i="5" s="1"/>
  <c r="DC26" i="5" s="1"/>
  <c r="DD27" i="5" s="1"/>
  <c r="DF27" i="5" s="1"/>
  <c r="DG27" i="5" s="1"/>
  <c r="DH27" i="5" s="1"/>
  <c r="DI28" i="5" s="1"/>
  <c r="DK28" i="5" s="1"/>
  <c r="DL28" i="5" s="1"/>
  <c r="DM28" i="5" s="1"/>
  <c r="DN29" i="5" s="1"/>
  <c r="DP29" i="5" s="1"/>
  <c r="DQ29" i="5" s="1"/>
  <c r="DR29" i="5" s="1"/>
  <c r="DS30" i="5" s="1"/>
  <c r="DU30" i="5" s="1"/>
  <c r="DV30" i="5" s="1"/>
  <c r="DW30" i="5" s="1"/>
  <c r="DX31" i="5" s="1"/>
  <c r="DZ31" i="5" s="1"/>
  <c r="EA31" i="5" s="1"/>
  <c r="EB31" i="5" s="1"/>
  <c r="EC32" i="5" s="1"/>
  <c r="EE32" i="5" s="1"/>
  <c r="EF32" i="5" s="1"/>
  <c r="EG32" i="5" s="1"/>
  <c r="EH33" i="5" s="1"/>
  <c r="EJ33" i="5" s="1"/>
  <c r="EK33" i="5" s="1"/>
  <c r="EL33" i="5" s="1"/>
  <c r="EM34" i="5" s="1"/>
  <c r="EO34" i="5" s="1"/>
  <c r="EP34" i="5" s="1"/>
  <c r="EQ34" i="5" s="1"/>
  <c r="ER35" i="5" s="1"/>
  <c r="ET35" i="5" s="1"/>
  <c r="EU35" i="5" s="1"/>
  <c r="EV35" i="5" s="1"/>
  <c r="EW36" i="5" s="1"/>
  <c r="EY36" i="5" s="1"/>
  <c r="EZ36" i="5" s="1"/>
  <c r="FA36" i="5" s="1"/>
  <c r="FB37" i="5" s="1"/>
  <c r="FD37" i="5" s="1"/>
  <c r="FE37" i="5" s="1"/>
  <c r="FF37" i="5" s="1"/>
  <c r="FG38" i="5" s="1"/>
  <c r="FI38" i="5" s="1"/>
  <c r="FJ38" i="5" s="1"/>
  <c r="FK38" i="5" s="1"/>
  <c r="FL39" i="5" s="1"/>
  <c r="FN39" i="5" s="1"/>
  <c r="FO39" i="5" s="1"/>
  <c r="FP39" i="5" s="1"/>
  <c r="FQ40" i="5" s="1"/>
  <c r="FS40" i="5" s="1"/>
  <c r="FT40" i="5" s="1"/>
  <c r="FU40" i="5" s="1"/>
  <c r="FV41" i="5" s="1"/>
  <c r="FX41" i="5" s="1"/>
  <c r="FY41" i="5" s="1"/>
  <c r="FZ41" i="5" s="1"/>
  <c r="GA42" i="5" s="1"/>
  <c r="GC42" i="5" s="1"/>
  <c r="GD42" i="5" s="1"/>
  <c r="GE42" i="5" s="1"/>
  <c r="GF43" i="5" s="1"/>
  <c r="F4" i="5"/>
  <c r="G4" i="5" s="1"/>
  <c r="H5" i="5" s="1"/>
  <c r="J5" i="5" s="1"/>
  <c r="K5" i="5" s="1"/>
  <c r="L5" i="5" s="1"/>
  <c r="M6" i="5" s="1"/>
  <c r="O6" i="5" s="1"/>
  <c r="P6" i="5" s="1"/>
  <c r="Q6" i="5" s="1"/>
  <c r="R7" i="5" s="1"/>
  <c r="T7" i="5" s="1"/>
  <c r="U7" i="5" s="1"/>
  <c r="V7" i="5" s="1"/>
  <c r="W8" i="5" s="1"/>
  <c r="Y8" i="5" s="1"/>
  <c r="Z8" i="5" s="1"/>
  <c r="AA8" i="5" s="1"/>
  <c r="AB9" i="5" s="1"/>
  <c r="AD9" i="5" s="1"/>
  <c r="AE9" i="5" s="1"/>
  <c r="AF9" i="5" s="1"/>
  <c r="AG10" i="5" s="1"/>
  <c r="AI10" i="5" s="1"/>
  <c r="AJ10" i="5" s="1"/>
  <c r="AK10" i="5" s="1"/>
  <c r="AL11" i="5" s="1"/>
  <c r="AN11" i="5" s="1"/>
  <c r="AO11" i="5" s="1"/>
  <c r="AP11" i="5" s="1"/>
  <c r="AQ12" i="5" s="1"/>
  <c r="AS12" i="5" s="1"/>
  <c r="AT12" i="5" s="1"/>
  <c r="AU12" i="5" s="1"/>
  <c r="AV13" i="5" s="1"/>
  <c r="AX13" i="5" s="1"/>
  <c r="AY13" i="5" s="1"/>
  <c r="AZ13" i="5" s="1"/>
  <c r="BA14" i="5" s="1"/>
  <c r="BC14" i="5" s="1"/>
  <c r="BD14" i="5" s="1"/>
  <c r="BE14" i="5" s="1"/>
  <c r="BF15" i="5" s="1"/>
  <c r="BH15" i="5" s="1"/>
  <c r="BI15" i="5" s="1"/>
  <c r="BJ15" i="5" s="1"/>
  <c r="BK16" i="5" s="1"/>
  <c r="BM16" i="5" s="1"/>
  <c r="BN16" i="5" s="1"/>
  <c r="BO16" i="5" s="1"/>
  <c r="BP17" i="5" s="1"/>
  <c r="BR17" i="5" s="1"/>
  <c r="BS17" i="5" s="1"/>
  <c r="BT17" i="5" s="1"/>
  <c r="BU18" i="5" s="1"/>
  <c r="BW18" i="5" s="1"/>
  <c r="BX18" i="5" s="1"/>
  <c r="BY18" i="5" s="1"/>
  <c r="BZ19" i="5" s="1"/>
  <c r="CB19" i="5" s="1"/>
  <c r="CC19" i="5" s="1"/>
  <c r="CD19" i="5" s="1"/>
  <c r="CE20" i="5" s="1"/>
  <c r="CG20" i="5" s="1"/>
  <c r="CH20" i="5" s="1"/>
  <c r="CI20" i="5" s="1"/>
  <c r="CJ21" i="5" s="1"/>
  <c r="CL21" i="5" s="1"/>
  <c r="CM21" i="5" s="1"/>
  <c r="CN21" i="5" s="1"/>
  <c r="CO22" i="5" s="1"/>
  <c r="CQ22" i="5" s="1"/>
  <c r="CR22" i="5" s="1"/>
  <c r="CS22" i="5" s="1"/>
  <c r="CT23" i="5" s="1"/>
  <c r="CV23" i="5" s="1"/>
  <c r="CW23" i="5" s="1"/>
  <c r="CX23" i="5" s="1"/>
  <c r="CY24" i="5" s="1"/>
  <c r="DA24" i="5" s="1"/>
  <c r="DB24" i="5" s="1"/>
  <c r="DC24" i="5" s="1"/>
  <c r="DD25" i="5" s="1"/>
  <c r="DF25" i="5" s="1"/>
  <c r="DG25" i="5" s="1"/>
  <c r="DH25" i="5" s="1"/>
  <c r="DI26" i="5" s="1"/>
  <c r="DK26" i="5" s="1"/>
  <c r="DL26" i="5" s="1"/>
  <c r="DM26" i="5" s="1"/>
  <c r="DN27" i="5" s="1"/>
  <c r="DP27" i="5" s="1"/>
  <c r="DQ27" i="5" s="1"/>
  <c r="DR27" i="5" s="1"/>
  <c r="DS28" i="5" s="1"/>
  <c r="DU28" i="5" s="1"/>
  <c r="DV28" i="5" s="1"/>
  <c r="DW28" i="5" s="1"/>
  <c r="DX29" i="5" s="1"/>
  <c r="DZ29" i="5" s="1"/>
  <c r="EA29" i="5" s="1"/>
  <c r="EB29" i="5" s="1"/>
  <c r="EC30" i="5" s="1"/>
  <c r="EE30" i="5" s="1"/>
  <c r="EF30" i="5" s="1"/>
  <c r="EG30" i="5" s="1"/>
  <c r="EH31" i="5" s="1"/>
  <c r="EJ31" i="5" s="1"/>
  <c r="EK31" i="5" s="1"/>
  <c r="EL31" i="5" s="1"/>
  <c r="EM32" i="5" s="1"/>
  <c r="EO32" i="5" s="1"/>
  <c r="EP32" i="5" s="1"/>
  <c r="EQ32" i="5" s="1"/>
  <c r="ER33" i="5" s="1"/>
  <c r="ET33" i="5" s="1"/>
  <c r="EU33" i="5" s="1"/>
  <c r="EV33" i="5" s="1"/>
  <c r="EW34" i="5" s="1"/>
  <c r="EY34" i="5" s="1"/>
  <c r="EZ34" i="5" s="1"/>
  <c r="FA34" i="5" s="1"/>
  <c r="FB35" i="5" s="1"/>
  <c r="FD35" i="5" s="1"/>
  <c r="FE35" i="5" s="1"/>
  <c r="FF35" i="5" s="1"/>
  <c r="FG36" i="5" s="1"/>
  <c r="FI36" i="5" s="1"/>
  <c r="FJ36" i="5" s="1"/>
  <c r="FK36" i="5" s="1"/>
  <c r="FL37" i="5" s="1"/>
  <c r="FN37" i="5" s="1"/>
  <c r="FO37" i="5" s="1"/>
  <c r="FP37" i="5" s="1"/>
  <c r="FQ38" i="5" s="1"/>
  <c r="FS38" i="5" s="1"/>
  <c r="FT38" i="5" s="1"/>
  <c r="FU38" i="5" s="1"/>
  <c r="FV39" i="5" s="1"/>
  <c r="FX39" i="5" s="1"/>
  <c r="FY39" i="5" s="1"/>
  <c r="FZ39" i="5" s="1"/>
  <c r="GA40" i="5" s="1"/>
  <c r="GC40" i="5" s="1"/>
  <c r="GD40" i="5" s="1"/>
  <c r="GE40" i="5" s="1"/>
  <c r="GF41" i="5" s="1"/>
  <c r="F86" i="5"/>
  <c r="G86" i="5" s="1"/>
  <c r="H87" i="5" s="1"/>
  <c r="J87" i="5" s="1"/>
  <c r="K87" i="5" s="1"/>
  <c r="L87" i="5" s="1"/>
  <c r="M88" i="5" s="1"/>
  <c r="O88" i="5" s="1"/>
  <c r="P88" i="5" s="1"/>
  <c r="Q88" i="5" s="1"/>
  <c r="R89" i="5" s="1"/>
  <c r="T89" i="5" s="1"/>
  <c r="U89" i="5" s="1"/>
  <c r="V89" i="5" s="1"/>
  <c r="W90" i="5" s="1"/>
  <c r="Y90" i="5" s="1"/>
  <c r="Z90" i="5" s="1"/>
  <c r="AA90" i="5" s="1"/>
  <c r="F85" i="5"/>
  <c r="G85" i="5" s="1"/>
  <c r="H86" i="5" s="1"/>
  <c r="J86" i="5" s="1"/>
  <c r="K86" i="5" s="1"/>
  <c r="L86" i="5" s="1"/>
  <c r="M87" i="5" s="1"/>
  <c r="O87" i="5" s="1"/>
  <c r="P87" i="5" s="1"/>
  <c r="Q87" i="5" s="1"/>
  <c r="R88" i="5" s="1"/>
  <c r="T88" i="5" s="1"/>
  <c r="U88" i="5" s="1"/>
  <c r="V88" i="5" s="1"/>
  <c r="W89" i="5" s="1"/>
  <c r="Y89" i="5" s="1"/>
  <c r="Z89" i="5" s="1"/>
  <c r="AA89" i="5" s="1"/>
  <c r="AB90" i="5" s="1"/>
  <c r="AD90" i="5" s="1"/>
  <c r="AE90" i="5" s="1"/>
  <c r="AF90" i="5" s="1"/>
  <c r="F84" i="5"/>
  <c r="G84" i="5" s="1"/>
  <c r="H85" i="5" s="1"/>
  <c r="J85" i="5" s="1"/>
  <c r="K85" i="5" s="1"/>
  <c r="L85" i="5" s="1"/>
  <c r="M86" i="5" s="1"/>
  <c r="O86" i="5" s="1"/>
  <c r="P86" i="5" s="1"/>
  <c r="Q86" i="5" s="1"/>
  <c r="R87" i="5" s="1"/>
  <c r="T87" i="5" s="1"/>
  <c r="U87" i="5" s="1"/>
  <c r="V87" i="5" s="1"/>
  <c r="W88" i="5" s="1"/>
  <c r="Y88" i="5" s="1"/>
  <c r="Z88" i="5" s="1"/>
  <c r="AA88" i="5" s="1"/>
  <c r="AB89" i="5" s="1"/>
  <c r="AD89" i="5" s="1"/>
  <c r="AE89" i="5" s="1"/>
  <c r="AF89" i="5" s="1"/>
  <c r="AG90" i="5" s="1"/>
  <c r="AI90" i="5" s="1"/>
  <c r="AJ90" i="5" s="1"/>
  <c r="AK90" i="5" s="1"/>
  <c r="F83" i="5"/>
  <c r="G83" i="5" s="1"/>
  <c r="H84" i="5" s="1"/>
  <c r="J84" i="5" s="1"/>
  <c r="K84" i="5" s="1"/>
  <c r="L84" i="5" s="1"/>
  <c r="M85" i="5" s="1"/>
  <c r="O85" i="5" s="1"/>
  <c r="P85" i="5" s="1"/>
  <c r="Q85" i="5" s="1"/>
  <c r="R86" i="5" s="1"/>
  <c r="T86" i="5" s="1"/>
  <c r="U86" i="5" s="1"/>
  <c r="V86" i="5" s="1"/>
  <c r="W87" i="5" s="1"/>
  <c r="Y87" i="5" s="1"/>
  <c r="Z87" i="5" s="1"/>
  <c r="AA87" i="5" s="1"/>
  <c r="AB88" i="5" s="1"/>
  <c r="AD88" i="5" s="1"/>
  <c r="AE88" i="5" s="1"/>
  <c r="AF88" i="5" s="1"/>
  <c r="AG89" i="5" s="1"/>
  <c r="AI89" i="5" s="1"/>
  <c r="AJ89" i="5" s="1"/>
  <c r="AK89" i="5" s="1"/>
  <c r="AL90" i="5" s="1"/>
  <c r="AN90" i="5" s="1"/>
  <c r="AO90" i="5" s="1"/>
  <c r="AP90" i="5" s="1"/>
  <c r="F82" i="5"/>
  <c r="G82" i="5" s="1"/>
  <c r="H83" i="5" s="1"/>
  <c r="J83" i="5" s="1"/>
  <c r="K83" i="5" s="1"/>
  <c r="L83" i="5" s="1"/>
  <c r="M84" i="5" s="1"/>
  <c r="O84" i="5" s="1"/>
  <c r="P84" i="5" s="1"/>
  <c r="Q84" i="5" s="1"/>
  <c r="R85" i="5" s="1"/>
  <c r="T85" i="5" s="1"/>
  <c r="U85" i="5" s="1"/>
  <c r="V85" i="5" s="1"/>
  <c r="W86" i="5" s="1"/>
  <c r="Y86" i="5" s="1"/>
  <c r="Z86" i="5" s="1"/>
  <c r="AA86" i="5" s="1"/>
  <c r="AB87" i="5" s="1"/>
  <c r="AD87" i="5" s="1"/>
  <c r="AE87" i="5" s="1"/>
  <c r="AF87" i="5" s="1"/>
  <c r="AG88" i="5" s="1"/>
  <c r="AI88" i="5" s="1"/>
  <c r="AJ88" i="5" s="1"/>
  <c r="AK88" i="5" s="1"/>
  <c r="AL89" i="5" s="1"/>
  <c r="AN89" i="5" s="1"/>
  <c r="AO89" i="5" s="1"/>
  <c r="AP89" i="5" s="1"/>
  <c r="AQ90" i="5" s="1"/>
  <c r="AS90" i="5" s="1"/>
  <c r="AT90" i="5" s="1"/>
  <c r="AU90" i="5" s="1"/>
  <c r="F81" i="5"/>
  <c r="G81" i="5" s="1"/>
  <c r="H82" i="5" s="1"/>
  <c r="J82" i="5" s="1"/>
  <c r="K82" i="5" s="1"/>
  <c r="L82" i="5" s="1"/>
  <c r="M83" i="5" s="1"/>
  <c r="O83" i="5" s="1"/>
  <c r="P83" i="5" s="1"/>
  <c r="Q83" i="5" s="1"/>
  <c r="R84" i="5" s="1"/>
  <c r="T84" i="5" s="1"/>
  <c r="U84" i="5" s="1"/>
  <c r="V84" i="5" s="1"/>
  <c r="W85" i="5" s="1"/>
  <c r="Y85" i="5" s="1"/>
  <c r="Z85" i="5" s="1"/>
  <c r="AA85" i="5" s="1"/>
  <c r="AB86" i="5" s="1"/>
  <c r="AD86" i="5" s="1"/>
  <c r="AE86" i="5" s="1"/>
  <c r="AF86" i="5" s="1"/>
  <c r="AG87" i="5" s="1"/>
  <c r="AI87" i="5" s="1"/>
  <c r="AJ87" i="5" s="1"/>
  <c r="AK87" i="5" s="1"/>
  <c r="AL88" i="5" s="1"/>
  <c r="AN88" i="5" s="1"/>
  <c r="AO88" i="5" s="1"/>
  <c r="AP88" i="5" s="1"/>
  <c r="AQ89" i="5" s="1"/>
  <c r="AS89" i="5" s="1"/>
  <c r="AT89" i="5" s="1"/>
  <c r="AU89" i="5" s="1"/>
  <c r="AV90" i="5" s="1"/>
  <c r="AX90" i="5" s="1"/>
  <c r="AY90" i="5" s="1"/>
  <c r="AZ90" i="5" s="1"/>
  <c r="F80" i="5"/>
  <c r="G80" i="5" s="1"/>
  <c r="H81" i="5" s="1"/>
  <c r="J81" i="5" s="1"/>
  <c r="K81" i="5" s="1"/>
  <c r="L81" i="5" s="1"/>
  <c r="M82" i="5" s="1"/>
  <c r="O82" i="5" s="1"/>
  <c r="P82" i="5" s="1"/>
  <c r="Q82" i="5" s="1"/>
  <c r="R83" i="5" s="1"/>
  <c r="T83" i="5" s="1"/>
  <c r="U83" i="5" s="1"/>
  <c r="V83" i="5" s="1"/>
  <c r="W84" i="5" s="1"/>
  <c r="Y84" i="5" s="1"/>
  <c r="Z84" i="5" s="1"/>
  <c r="AA84" i="5" s="1"/>
  <c r="AB85" i="5" s="1"/>
  <c r="AD85" i="5" s="1"/>
  <c r="AE85" i="5" s="1"/>
  <c r="AF85" i="5" s="1"/>
  <c r="AG86" i="5" s="1"/>
  <c r="AI86" i="5" s="1"/>
  <c r="AJ86" i="5" s="1"/>
  <c r="AK86" i="5" s="1"/>
  <c r="AL87" i="5" s="1"/>
  <c r="AN87" i="5" s="1"/>
  <c r="AO87" i="5" s="1"/>
  <c r="AP87" i="5" s="1"/>
  <c r="AQ88" i="5" s="1"/>
  <c r="AS88" i="5" s="1"/>
  <c r="AT88" i="5" s="1"/>
  <c r="AU88" i="5" s="1"/>
  <c r="AV89" i="5" s="1"/>
  <c r="AX89" i="5" s="1"/>
  <c r="AY89" i="5" s="1"/>
  <c r="AZ89" i="5" s="1"/>
  <c r="BA90" i="5" s="1"/>
  <c r="BC90" i="5" s="1"/>
  <c r="BD90" i="5" s="1"/>
  <c r="BE90" i="5" s="1"/>
  <c r="F79" i="5"/>
  <c r="G79" i="5" s="1"/>
  <c r="H80" i="5" s="1"/>
  <c r="J80" i="5" s="1"/>
  <c r="K80" i="5" s="1"/>
  <c r="L80" i="5" s="1"/>
  <c r="M81" i="5" s="1"/>
  <c r="O81" i="5" s="1"/>
  <c r="P81" i="5" s="1"/>
  <c r="Q81" i="5" s="1"/>
  <c r="R82" i="5" s="1"/>
  <c r="T82" i="5" s="1"/>
  <c r="U82" i="5" s="1"/>
  <c r="V82" i="5" s="1"/>
  <c r="W83" i="5" s="1"/>
  <c r="Y83" i="5" s="1"/>
  <c r="Z83" i="5" s="1"/>
  <c r="AA83" i="5" s="1"/>
  <c r="AB84" i="5" s="1"/>
  <c r="AD84" i="5" s="1"/>
  <c r="AE84" i="5" s="1"/>
  <c r="AF84" i="5" s="1"/>
  <c r="AG85" i="5" s="1"/>
  <c r="AI85" i="5" s="1"/>
  <c r="AJ85" i="5" s="1"/>
  <c r="AK85" i="5" s="1"/>
  <c r="AL86" i="5" s="1"/>
  <c r="AN86" i="5" s="1"/>
  <c r="AO86" i="5" s="1"/>
  <c r="AP86" i="5" s="1"/>
  <c r="AQ87" i="5" s="1"/>
  <c r="AS87" i="5" s="1"/>
  <c r="AT87" i="5" s="1"/>
  <c r="AU87" i="5" s="1"/>
  <c r="AV88" i="5" s="1"/>
  <c r="AX88" i="5" s="1"/>
  <c r="AY88" i="5" s="1"/>
  <c r="AZ88" i="5" s="1"/>
  <c r="BA89" i="5" s="1"/>
  <c r="BC89" i="5" s="1"/>
  <c r="BD89" i="5" s="1"/>
  <c r="BE89" i="5" s="1"/>
  <c r="BF90" i="5" s="1"/>
  <c r="BH90" i="5" s="1"/>
  <c r="BI90" i="5" s="1"/>
  <c r="BJ90" i="5" s="1"/>
  <c r="F78" i="5"/>
  <c r="G78" i="5" s="1"/>
  <c r="H79" i="5" s="1"/>
  <c r="J79" i="5" s="1"/>
  <c r="K79" i="5" s="1"/>
  <c r="L79" i="5" s="1"/>
  <c r="M80" i="5" s="1"/>
  <c r="O80" i="5" s="1"/>
  <c r="P80" i="5" s="1"/>
  <c r="Q80" i="5" s="1"/>
  <c r="R81" i="5" s="1"/>
  <c r="T81" i="5" s="1"/>
  <c r="U81" i="5" s="1"/>
  <c r="V81" i="5" s="1"/>
  <c r="W82" i="5" s="1"/>
  <c r="Y82" i="5" s="1"/>
  <c r="Z82" i="5" s="1"/>
  <c r="AA82" i="5" s="1"/>
  <c r="AB83" i="5" s="1"/>
  <c r="AD83" i="5" s="1"/>
  <c r="AE83" i="5" s="1"/>
  <c r="AF83" i="5" s="1"/>
  <c r="AG84" i="5" s="1"/>
  <c r="AI84" i="5" s="1"/>
  <c r="AJ84" i="5" s="1"/>
  <c r="AK84" i="5" s="1"/>
  <c r="AL85" i="5" s="1"/>
  <c r="AN85" i="5" s="1"/>
  <c r="AO85" i="5" s="1"/>
  <c r="AP85" i="5" s="1"/>
  <c r="AQ86" i="5" s="1"/>
  <c r="AS86" i="5" s="1"/>
  <c r="AT86" i="5" s="1"/>
  <c r="AU86" i="5" s="1"/>
  <c r="AV87" i="5" s="1"/>
  <c r="AX87" i="5" s="1"/>
  <c r="AY87" i="5" s="1"/>
  <c r="AZ87" i="5" s="1"/>
  <c r="BA88" i="5" s="1"/>
  <c r="BC88" i="5" s="1"/>
  <c r="BD88" i="5" s="1"/>
  <c r="BE88" i="5" s="1"/>
  <c r="BF89" i="5" s="1"/>
  <c r="BH89" i="5" s="1"/>
  <c r="BI89" i="5" s="1"/>
  <c r="BJ89" i="5" s="1"/>
  <c r="BK90" i="5" s="1"/>
  <c r="BM90" i="5" s="1"/>
  <c r="BN90" i="5" s="1"/>
  <c r="BO90" i="5" s="1"/>
  <c r="F77" i="5"/>
  <c r="G77" i="5" s="1"/>
  <c r="H78" i="5" s="1"/>
  <c r="J78" i="5" s="1"/>
  <c r="K78" i="5" s="1"/>
  <c r="L78" i="5" s="1"/>
  <c r="M79" i="5" s="1"/>
  <c r="O79" i="5" s="1"/>
  <c r="P79" i="5" s="1"/>
  <c r="Q79" i="5" s="1"/>
  <c r="R80" i="5" s="1"/>
  <c r="T80" i="5" s="1"/>
  <c r="U80" i="5" s="1"/>
  <c r="V80" i="5" s="1"/>
  <c r="W81" i="5" s="1"/>
  <c r="Y81" i="5" s="1"/>
  <c r="Z81" i="5" s="1"/>
  <c r="AA81" i="5" s="1"/>
  <c r="AB82" i="5" s="1"/>
  <c r="AD82" i="5" s="1"/>
  <c r="AE82" i="5" s="1"/>
  <c r="AF82" i="5" s="1"/>
  <c r="AG83" i="5" s="1"/>
  <c r="AI83" i="5" s="1"/>
  <c r="AJ83" i="5" s="1"/>
  <c r="AK83" i="5" s="1"/>
  <c r="AL84" i="5" s="1"/>
  <c r="AN84" i="5" s="1"/>
  <c r="AO84" i="5" s="1"/>
  <c r="AP84" i="5" s="1"/>
  <c r="AQ85" i="5" s="1"/>
  <c r="AS85" i="5" s="1"/>
  <c r="AT85" i="5" s="1"/>
  <c r="AU85" i="5" s="1"/>
  <c r="AV86" i="5" s="1"/>
  <c r="AX86" i="5" s="1"/>
  <c r="AY86" i="5" s="1"/>
  <c r="AZ86" i="5" s="1"/>
  <c r="BA87" i="5" s="1"/>
  <c r="BC87" i="5" s="1"/>
  <c r="BD87" i="5" s="1"/>
  <c r="BE87" i="5" s="1"/>
  <c r="BF88" i="5" s="1"/>
  <c r="BH88" i="5" s="1"/>
  <c r="BI88" i="5" s="1"/>
  <c r="BJ88" i="5" s="1"/>
  <c r="BK89" i="5" s="1"/>
  <c r="BM89" i="5" s="1"/>
  <c r="BN89" i="5" s="1"/>
  <c r="BO89" i="5" s="1"/>
  <c r="BP90" i="5" s="1"/>
  <c r="BR90" i="5" s="1"/>
  <c r="BS90" i="5" s="1"/>
  <c r="BT90" i="5" s="1"/>
  <c r="F75" i="5"/>
  <c r="G75" i="5" s="1"/>
  <c r="H76" i="5" s="1"/>
  <c r="J76" i="5" s="1"/>
  <c r="K76" i="5" s="1"/>
  <c r="L76" i="5" s="1"/>
  <c r="M77" i="5" s="1"/>
  <c r="O77" i="5" s="1"/>
  <c r="P77" i="5" s="1"/>
  <c r="Q77" i="5" s="1"/>
  <c r="R78" i="5" s="1"/>
  <c r="T78" i="5" s="1"/>
  <c r="F73" i="5"/>
  <c r="G73" i="5" s="1"/>
  <c r="H74" i="5" s="1"/>
  <c r="J74" i="5" s="1"/>
  <c r="K74" i="5" s="1"/>
  <c r="L74" i="5" s="1"/>
  <c r="M75" i="5" s="1"/>
  <c r="O75" i="5" s="1"/>
  <c r="P75" i="5" s="1"/>
  <c r="Q75" i="5" s="1"/>
  <c r="R76" i="5" s="1"/>
  <c r="T76" i="5" s="1"/>
  <c r="U76" i="5" s="1"/>
  <c r="V76" i="5" s="1"/>
  <c r="W77" i="5" s="1"/>
  <c r="Y77" i="5" s="1"/>
  <c r="Z77" i="5" s="1"/>
  <c r="AA77" i="5" s="1"/>
  <c r="AB78" i="5" s="1"/>
  <c r="AD78" i="5" s="1"/>
  <c r="AE78" i="5" s="1"/>
  <c r="AF78" i="5" s="1"/>
  <c r="AG79" i="5" s="1"/>
  <c r="AI79" i="5" s="1"/>
  <c r="AJ79" i="5" s="1"/>
  <c r="AK79" i="5" s="1"/>
  <c r="AL80" i="5" s="1"/>
  <c r="AN80" i="5" s="1"/>
  <c r="AO80" i="5" s="1"/>
  <c r="AP80" i="5" s="1"/>
  <c r="AQ81" i="5" s="1"/>
  <c r="AS81" i="5" s="1"/>
  <c r="AT81" i="5" s="1"/>
  <c r="AU81" i="5" s="1"/>
  <c r="AV82" i="5" s="1"/>
  <c r="AX82" i="5" s="1"/>
  <c r="AY82" i="5" s="1"/>
  <c r="AZ82" i="5" s="1"/>
  <c r="BA83" i="5" s="1"/>
  <c r="BC83" i="5" s="1"/>
  <c r="BD83" i="5" s="1"/>
  <c r="BE83" i="5" s="1"/>
  <c r="BF84" i="5" s="1"/>
  <c r="BH84" i="5" s="1"/>
  <c r="BI84" i="5" s="1"/>
  <c r="BJ84" i="5" s="1"/>
  <c r="BK85" i="5" s="1"/>
  <c r="BM85" i="5" s="1"/>
  <c r="BN85" i="5" s="1"/>
  <c r="BO85" i="5" s="1"/>
  <c r="BP86" i="5" s="1"/>
  <c r="BR86" i="5" s="1"/>
  <c r="BS86" i="5" s="1"/>
  <c r="BT86" i="5" s="1"/>
  <c r="BU87" i="5" s="1"/>
  <c r="BW87" i="5" s="1"/>
  <c r="BX87" i="5" s="1"/>
  <c r="BY87" i="5" s="1"/>
  <c r="BZ88" i="5" s="1"/>
  <c r="CB88" i="5" s="1"/>
  <c r="CC88" i="5" s="1"/>
  <c r="CD88" i="5" s="1"/>
  <c r="CE89" i="5" s="1"/>
  <c r="CG89" i="5" s="1"/>
  <c r="CH89" i="5" s="1"/>
  <c r="CI89" i="5" s="1"/>
  <c r="CJ90" i="5" s="1"/>
  <c r="CL90" i="5" s="1"/>
  <c r="CM90" i="5" s="1"/>
  <c r="CN90" i="5" s="1"/>
  <c r="F70" i="5"/>
  <c r="G70" i="5" s="1"/>
  <c r="H71" i="5" s="1"/>
  <c r="J71" i="5" s="1"/>
  <c r="K71" i="5" s="1"/>
  <c r="L71" i="5" s="1"/>
  <c r="M72" i="5" s="1"/>
  <c r="O72" i="5" s="1"/>
  <c r="P72" i="5" s="1"/>
  <c r="Q72" i="5" s="1"/>
  <c r="R73" i="5" s="1"/>
  <c r="T73" i="5" s="1"/>
  <c r="U73" i="5" s="1"/>
  <c r="V73" i="5" s="1"/>
  <c r="W74" i="5" s="1"/>
  <c r="Y74" i="5" s="1"/>
  <c r="Z74" i="5" s="1"/>
  <c r="AA74" i="5" s="1"/>
  <c r="AB75" i="5" s="1"/>
  <c r="AD75" i="5" s="1"/>
  <c r="AE75" i="5" s="1"/>
  <c r="AF75" i="5" s="1"/>
  <c r="AG76" i="5" s="1"/>
  <c r="AI76" i="5" s="1"/>
  <c r="AJ76" i="5" s="1"/>
  <c r="AK76" i="5" s="1"/>
  <c r="AL77" i="5" s="1"/>
  <c r="AN77" i="5" s="1"/>
  <c r="AO77" i="5" s="1"/>
  <c r="AP77" i="5" s="1"/>
  <c r="AQ78" i="5" s="1"/>
  <c r="AS78" i="5" s="1"/>
  <c r="AT78" i="5" s="1"/>
  <c r="AU78" i="5" s="1"/>
  <c r="AV79" i="5" s="1"/>
  <c r="AX79" i="5" s="1"/>
  <c r="AY79" i="5" s="1"/>
  <c r="AZ79" i="5" s="1"/>
  <c r="BA80" i="5" s="1"/>
  <c r="BC80" i="5" s="1"/>
  <c r="BD80" i="5" s="1"/>
  <c r="BE80" i="5" s="1"/>
  <c r="BF81" i="5" s="1"/>
  <c r="BH81" i="5" s="1"/>
  <c r="BI81" i="5" s="1"/>
  <c r="BJ81" i="5" s="1"/>
  <c r="BK82" i="5" s="1"/>
  <c r="BM82" i="5" s="1"/>
  <c r="BN82" i="5" s="1"/>
  <c r="BO82" i="5" s="1"/>
  <c r="BP83" i="5" s="1"/>
  <c r="BR83" i="5" s="1"/>
  <c r="BS83" i="5" s="1"/>
  <c r="BT83" i="5" s="1"/>
  <c r="BU84" i="5" s="1"/>
  <c r="BW84" i="5" s="1"/>
  <c r="BX84" i="5" s="1"/>
  <c r="BY84" i="5" s="1"/>
  <c r="BZ85" i="5" s="1"/>
  <c r="CB85" i="5" s="1"/>
  <c r="CC85" i="5" s="1"/>
  <c r="CD85" i="5" s="1"/>
  <c r="CE86" i="5" s="1"/>
  <c r="CG86" i="5" s="1"/>
  <c r="CH86" i="5" s="1"/>
  <c r="CI86" i="5" s="1"/>
  <c r="CJ87" i="5" s="1"/>
  <c r="CL87" i="5" s="1"/>
  <c r="CM87" i="5" s="1"/>
  <c r="CN87" i="5" s="1"/>
  <c r="CO88" i="5" s="1"/>
  <c r="CQ88" i="5" s="1"/>
  <c r="CR88" i="5" s="1"/>
  <c r="CS88" i="5" s="1"/>
  <c r="CT89" i="5" s="1"/>
  <c r="CV89" i="5" s="1"/>
  <c r="CW89" i="5" s="1"/>
  <c r="CX89" i="5" s="1"/>
  <c r="CY90" i="5" s="1"/>
  <c r="DA90" i="5" s="1"/>
  <c r="DB90" i="5" s="1"/>
  <c r="DC90" i="5" s="1"/>
  <c r="F68" i="5"/>
  <c r="G68" i="5" s="1"/>
  <c r="H69" i="5" s="1"/>
  <c r="J69" i="5" s="1"/>
  <c r="K69" i="5" s="1"/>
  <c r="L69" i="5" s="1"/>
  <c r="M70" i="5" s="1"/>
  <c r="O70" i="5" s="1"/>
  <c r="P70" i="5" s="1"/>
  <c r="Q70" i="5" s="1"/>
  <c r="R71" i="5" s="1"/>
  <c r="T71" i="5" s="1"/>
  <c r="U71" i="5" s="1"/>
  <c r="V71" i="5" s="1"/>
  <c r="W72" i="5" s="1"/>
  <c r="Y72" i="5" s="1"/>
  <c r="Z72" i="5" s="1"/>
  <c r="AA72" i="5" s="1"/>
  <c r="AB73" i="5" s="1"/>
  <c r="AD73" i="5" s="1"/>
  <c r="AE73" i="5" s="1"/>
  <c r="AF73" i="5" s="1"/>
  <c r="AG74" i="5" s="1"/>
  <c r="AI74" i="5" s="1"/>
  <c r="AJ74" i="5" s="1"/>
  <c r="AK74" i="5" s="1"/>
  <c r="AL75" i="5" s="1"/>
  <c r="AN75" i="5" s="1"/>
  <c r="AO75" i="5" s="1"/>
  <c r="AP75" i="5" s="1"/>
  <c r="AQ76" i="5" s="1"/>
  <c r="AS76" i="5" s="1"/>
  <c r="AT76" i="5" s="1"/>
  <c r="AU76" i="5" s="1"/>
  <c r="AV77" i="5" s="1"/>
  <c r="AX77" i="5" s="1"/>
  <c r="AY77" i="5" s="1"/>
  <c r="AZ77" i="5" s="1"/>
  <c r="BA78" i="5" s="1"/>
  <c r="BC78" i="5" s="1"/>
  <c r="BD78" i="5" s="1"/>
  <c r="BE78" i="5" s="1"/>
  <c r="BF79" i="5" s="1"/>
  <c r="BH79" i="5" s="1"/>
  <c r="BI79" i="5" s="1"/>
  <c r="BJ79" i="5" s="1"/>
  <c r="BK80" i="5" s="1"/>
  <c r="BM80" i="5" s="1"/>
  <c r="BN80" i="5" s="1"/>
  <c r="BO80" i="5" s="1"/>
  <c r="BP81" i="5" s="1"/>
  <c r="BR81" i="5" s="1"/>
  <c r="BS81" i="5" s="1"/>
  <c r="BT81" i="5" s="1"/>
  <c r="BU82" i="5" s="1"/>
  <c r="BW82" i="5" s="1"/>
  <c r="BX82" i="5" s="1"/>
  <c r="BY82" i="5" s="1"/>
  <c r="BZ83" i="5" s="1"/>
  <c r="CB83" i="5" s="1"/>
  <c r="CC83" i="5" s="1"/>
  <c r="CD83" i="5" s="1"/>
  <c r="CE84" i="5" s="1"/>
  <c r="CG84" i="5" s="1"/>
  <c r="CH84" i="5" s="1"/>
  <c r="CI84" i="5" s="1"/>
  <c r="CJ85" i="5" s="1"/>
  <c r="CL85" i="5" s="1"/>
  <c r="CM85" i="5" s="1"/>
  <c r="CN85" i="5" s="1"/>
  <c r="CO86" i="5" s="1"/>
  <c r="CQ86" i="5" s="1"/>
  <c r="CR86" i="5" s="1"/>
  <c r="CS86" i="5" s="1"/>
  <c r="CT87" i="5" s="1"/>
  <c r="CV87" i="5" s="1"/>
  <c r="CW87" i="5" s="1"/>
  <c r="CX87" i="5" s="1"/>
  <c r="CY88" i="5" s="1"/>
  <c r="DA88" i="5" s="1"/>
  <c r="DB88" i="5" s="1"/>
  <c r="DC88" i="5" s="1"/>
  <c r="DD89" i="5" s="1"/>
  <c r="DF89" i="5" s="1"/>
  <c r="DG89" i="5" s="1"/>
  <c r="DH89" i="5" s="1"/>
  <c r="DI90" i="5" s="1"/>
  <c r="DK90" i="5" s="1"/>
  <c r="DL90" i="5" s="1"/>
  <c r="DM90" i="5" s="1"/>
  <c r="F67" i="5"/>
  <c r="G67" i="5" s="1"/>
  <c r="H68" i="5" s="1"/>
  <c r="J68" i="5" s="1"/>
  <c r="K68" i="5" s="1"/>
  <c r="L68" i="5" s="1"/>
  <c r="M69" i="5" s="1"/>
  <c r="O69" i="5" s="1"/>
  <c r="P69" i="5" s="1"/>
  <c r="Q69" i="5" s="1"/>
  <c r="R70" i="5" s="1"/>
  <c r="T70" i="5" s="1"/>
  <c r="U70" i="5" s="1"/>
  <c r="V70" i="5" s="1"/>
  <c r="W71" i="5" s="1"/>
  <c r="Y71" i="5" s="1"/>
  <c r="Z71" i="5" s="1"/>
  <c r="AA71" i="5" s="1"/>
  <c r="AB72" i="5" s="1"/>
  <c r="AD72" i="5" s="1"/>
  <c r="AE72" i="5" s="1"/>
  <c r="AF72" i="5" s="1"/>
  <c r="AG73" i="5" s="1"/>
  <c r="AI73" i="5" s="1"/>
  <c r="AJ73" i="5" s="1"/>
  <c r="AK73" i="5" s="1"/>
  <c r="AL74" i="5" s="1"/>
  <c r="AN74" i="5" s="1"/>
  <c r="AO74" i="5" s="1"/>
  <c r="AP74" i="5" s="1"/>
  <c r="AQ75" i="5" s="1"/>
  <c r="AS75" i="5" s="1"/>
  <c r="AT75" i="5" s="1"/>
  <c r="AU75" i="5" s="1"/>
  <c r="AV76" i="5" s="1"/>
  <c r="AX76" i="5" s="1"/>
  <c r="AY76" i="5" s="1"/>
  <c r="AZ76" i="5" s="1"/>
  <c r="BA77" i="5" s="1"/>
  <c r="BC77" i="5" s="1"/>
  <c r="F65" i="5"/>
  <c r="G65" i="5" s="1"/>
  <c r="H66" i="5" s="1"/>
  <c r="J66" i="5" s="1"/>
  <c r="K66" i="5" s="1"/>
  <c r="L66" i="5" s="1"/>
  <c r="M67" i="5" s="1"/>
  <c r="O67" i="5" s="1"/>
  <c r="P67" i="5" s="1"/>
  <c r="Q67" i="5" s="1"/>
  <c r="R68" i="5" s="1"/>
  <c r="T68" i="5" s="1"/>
  <c r="U68" i="5" s="1"/>
  <c r="V68" i="5" s="1"/>
  <c r="W69" i="5" s="1"/>
  <c r="Y69" i="5" s="1"/>
  <c r="Z69" i="5" s="1"/>
  <c r="AA69" i="5" s="1"/>
  <c r="AB70" i="5" s="1"/>
  <c r="AD70" i="5" s="1"/>
  <c r="AE70" i="5" s="1"/>
  <c r="AF70" i="5" s="1"/>
  <c r="AG71" i="5" s="1"/>
  <c r="AI71" i="5" s="1"/>
  <c r="AJ71" i="5" s="1"/>
  <c r="AK71" i="5" s="1"/>
  <c r="AL72" i="5" s="1"/>
  <c r="AN72" i="5" s="1"/>
  <c r="AO72" i="5" s="1"/>
  <c r="AP72" i="5" s="1"/>
  <c r="AQ73" i="5" s="1"/>
  <c r="AS73" i="5" s="1"/>
  <c r="AT73" i="5" s="1"/>
  <c r="AU73" i="5" s="1"/>
  <c r="AV74" i="5" s="1"/>
  <c r="AX74" i="5" s="1"/>
  <c r="AY74" i="5" s="1"/>
  <c r="AZ74" i="5" s="1"/>
  <c r="BA75" i="5" s="1"/>
  <c r="BC75" i="5" s="1"/>
  <c r="BD75" i="5" s="1"/>
  <c r="BE75" i="5" s="1"/>
  <c r="BF76" i="5" s="1"/>
  <c r="BH76" i="5" s="1"/>
  <c r="BI76" i="5" s="1"/>
  <c r="BJ76" i="5" s="1"/>
  <c r="BK77" i="5" s="1"/>
  <c r="BM77" i="5" s="1"/>
  <c r="BN77" i="5" s="1"/>
  <c r="BO77" i="5" s="1"/>
  <c r="BP78" i="5" s="1"/>
  <c r="BR78" i="5" s="1"/>
  <c r="BS78" i="5" s="1"/>
  <c r="BT78" i="5" s="1"/>
  <c r="BU79" i="5" s="1"/>
  <c r="BW79" i="5" s="1"/>
  <c r="BX79" i="5" s="1"/>
  <c r="BY79" i="5" s="1"/>
  <c r="BZ80" i="5" s="1"/>
  <c r="CB80" i="5" s="1"/>
  <c r="CC80" i="5" s="1"/>
  <c r="CD80" i="5" s="1"/>
  <c r="CE81" i="5" s="1"/>
  <c r="CG81" i="5" s="1"/>
  <c r="CH81" i="5" s="1"/>
  <c r="CI81" i="5" s="1"/>
  <c r="CJ82" i="5" s="1"/>
  <c r="CL82" i="5" s="1"/>
  <c r="CM82" i="5" s="1"/>
  <c r="CN82" i="5" s="1"/>
  <c r="CO83" i="5" s="1"/>
  <c r="CQ83" i="5" s="1"/>
  <c r="CR83" i="5" s="1"/>
  <c r="CS83" i="5" s="1"/>
  <c r="CT84" i="5" s="1"/>
  <c r="CV84" i="5" s="1"/>
  <c r="CW84" i="5" s="1"/>
  <c r="CX84" i="5" s="1"/>
  <c r="CY85" i="5" s="1"/>
  <c r="DA85" i="5" s="1"/>
  <c r="DB85" i="5" s="1"/>
  <c r="DC85" i="5" s="1"/>
  <c r="DD86" i="5" s="1"/>
  <c r="DF86" i="5" s="1"/>
  <c r="DG86" i="5" s="1"/>
  <c r="DH86" i="5" s="1"/>
  <c r="DI87" i="5" s="1"/>
  <c r="DK87" i="5" s="1"/>
  <c r="DL87" i="5" s="1"/>
  <c r="DM87" i="5" s="1"/>
  <c r="DN88" i="5" s="1"/>
  <c r="DP88" i="5" s="1"/>
  <c r="DQ88" i="5" s="1"/>
  <c r="DR88" i="5" s="1"/>
  <c r="DS89" i="5" s="1"/>
  <c r="DU89" i="5" s="1"/>
  <c r="DV89" i="5" s="1"/>
  <c r="DW89" i="5" s="1"/>
  <c r="DX90" i="5" s="1"/>
  <c r="DZ90" i="5" s="1"/>
  <c r="EA90" i="5" s="1"/>
  <c r="EB90" i="5" s="1"/>
  <c r="F59" i="5"/>
  <c r="G59" i="5" s="1"/>
  <c r="H60" i="5" s="1"/>
  <c r="J60" i="5" s="1"/>
  <c r="K60" i="5" s="1"/>
  <c r="L60" i="5" s="1"/>
  <c r="M61" i="5" s="1"/>
  <c r="O61" i="5" s="1"/>
  <c r="P61" i="5" s="1"/>
  <c r="Q61" i="5" s="1"/>
  <c r="R62" i="5" s="1"/>
  <c r="T62" i="5" s="1"/>
  <c r="U62" i="5" s="1"/>
  <c r="V62" i="5" s="1"/>
  <c r="W63" i="5" s="1"/>
  <c r="Y63" i="5" s="1"/>
  <c r="Z63" i="5" s="1"/>
  <c r="AA63" i="5" s="1"/>
  <c r="AB64" i="5" s="1"/>
  <c r="AD64" i="5" s="1"/>
  <c r="AE64" i="5" s="1"/>
  <c r="AF64" i="5" s="1"/>
  <c r="AG65" i="5" s="1"/>
  <c r="AI65" i="5" s="1"/>
  <c r="AJ65" i="5" s="1"/>
  <c r="AK65" i="5" s="1"/>
  <c r="AL66" i="5" s="1"/>
  <c r="AN66" i="5" s="1"/>
  <c r="AO66" i="5" s="1"/>
  <c r="AP66" i="5" s="1"/>
  <c r="AQ67" i="5" s="1"/>
  <c r="AS67" i="5" s="1"/>
  <c r="AT67" i="5" s="1"/>
  <c r="AU67" i="5" s="1"/>
  <c r="AV68" i="5" s="1"/>
  <c r="AX68" i="5" s="1"/>
  <c r="AY68" i="5" s="1"/>
  <c r="AZ68" i="5" s="1"/>
  <c r="BA69" i="5" s="1"/>
  <c r="BC69" i="5" s="1"/>
  <c r="BD69" i="5" s="1"/>
  <c r="BE69" i="5" s="1"/>
  <c r="BF70" i="5" s="1"/>
  <c r="BH70" i="5" s="1"/>
  <c r="BI70" i="5" s="1"/>
  <c r="BJ70" i="5" s="1"/>
  <c r="BK71" i="5" s="1"/>
  <c r="BM71" i="5" s="1"/>
  <c r="BN71" i="5" s="1"/>
  <c r="BO71" i="5" s="1"/>
  <c r="BP72" i="5" s="1"/>
  <c r="BR72" i="5" s="1"/>
  <c r="BS72" i="5" s="1"/>
  <c r="BT72" i="5" s="1"/>
  <c r="BU73" i="5" s="1"/>
  <c r="BW73" i="5" s="1"/>
  <c r="BX73" i="5" s="1"/>
  <c r="BY73" i="5" s="1"/>
  <c r="BZ74" i="5" s="1"/>
  <c r="CB74" i="5" s="1"/>
  <c r="CC74" i="5" s="1"/>
  <c r="CD74" i="5" s="1"/>
  <c r="CE75" i="5" s="1"/>
  <c r="CG75" i="5" s="1"/>
  <c r="F56" i="5"/>
  <c r="G56" i="5" s="1"/>
  <c r="H57" i="5" s="1"/>
  <c r="J57" i="5" s="1"/>
  <c r="K57" i="5" s="1"/>
  <c r="L57" i="5" s="1"/>
  <c r="M58" i="5" s="1"/>
  <c r="O58" i="5" s="1"/>
  <c r="P58" i="5" s="1"/>
  <c r="Q58" i="5" s="1"/>
  <c r="R59" i="5" s="1"/>
  <c r="T59" i="5" s="1"/>
  <c r="U59" i="5" s="1"/>
  <c r="V59" i="5" s="1"/>
  <c r="W60" i="5" s="1"/>
  <c r="Y60" i="5" s="1"/>
  <c r="Z60" i="5" s="1"/>
  <c r="AA60" i="5" s="1"/>
  <c r="AB61" i="5" s="1"/>
  <c r="AD61" i="5" s="1"/>
  <c r="AE61" i="5" s="1"/>
  <c r="AF61" i="5" s="1"/>
  <c r="AG62" i="5" s="1"/>
  <c r="AI62" i="5" s="1"/>
  <c r="AJ62" i="5" s="1"/>
  <c r="AK62" i="5" s="1"/>
  <c r="AL63" i="5" s="1"/>
  <c r="AN63" i="5" s="1"/>
  <c r="AO63" i="5" s="1"/>
  <c r="AP63" i="5" s="1"/>
  <c r="AQ64" i="5" s="1"/>
  <c r="AS64" i="5" s="1"/>
  <c r="AT64" i="5" s="1"/>
  <c r="AU64" i="5" s="1"/>
  <c r="AV65" i="5" s="1"/>
  <c r="AX65" i="5" s="1"/>
  <c r="AY65" i="5" s="1"/>
  <c r="AZ65" i="5" s="1"/>
  <c r="BA66" i="5" s="1"/>
  <c r="BC66" i="5" s="1"/>
  <c r="BD66" i="5" s="1"/>
  <c r="BE66" i="5" s="1"/>
  <c r="BF67" i="5" s="1"/>
  <c r="BH67" i="5" s="1"/>
  <c r="BI67" i="5" s="1"/>
  <c r="BJ67" i="5" s="1"/>
  <c r="BK68" i="5" s="1"/>
  <c r="BM68" i="5" s="1"/>
  <c r="BN68" i="5" s="1"/>
  <c r="BO68" i="5" s="1"/>
  <c r="BP69" i="5" s="1"/>
  <c r="BR69" i="5" s="1"/>
  <c r="BS69" i="5" s="1"/>
  <c r="BT69" i="5" s="1"/>
  <c r="BU70" i="5" s="1"/>
  <c r="BW70" i="5" s="1"/>
  <c r="BX70" i="5" s="1"/>
  <c r="BY70" i="5" s="1"/>
  <c r="BZ71" i="5" s="1"/>
  <c r="CB71" i="5" s="1"/>
  <c r="CC71" i="5" s="1"/>
  <c r="CD71" i="5" s="1"/>
  <c r="CE72" i="5" s="1"/>
  <c r="CG72" i="5" s="1"/>
  <c r="CH72" i="5" s="1"/>
  <c r="CI72" i="5" s="1"/>
  <c r="CJ73" i="5" s="1"/>
  <c r="CL73" i="5" s="1"/>
  <c r="CM73" i="5" s="1"/>
  <c r="CN73" i="5" s="1"/>
  <c r="CO74" i="5" s="1"/>
  <c r="CQ74" i="5" s="1"/>
  <c r="CR74" i="5" s="1"/>
  <c r="CS74" i="5" s="1"/>
  <c r="CT75" i="5" s="1"/>
  <c r="CV75" i="5" s="1"/>
  <c r="CW75" i="5" s="1"/>
  <c r="CX75" i="5" s="1"/>
  <c r="CY76" i="5" s="1"/>
  <c r="DA76" i="5" s="1"/>
  <c r="DB76" i="5" s="1"/>
  <c r="DC76" i="5" s="1"/>
  <c r="DD77" i="5" s="1"/>
  <c r="DF77" i="5" s="1"/>
  <c r="DG77" i="5" s="1"/>
  <c r="DH77" i="5" s="1"/>
  <c r="DI78" i="5" s="1"/>
  <c r="DK78" i="5" s="1"/>
  <c r="DL78" i="5" s="1"/>
  <c r="DM78" i="5" s="1"/>
  <c r="DN79" i="5" s="1"/>
  <c r="DP79" i="5" s="1"/>
  <c r="DQ79" i="5" s="1"/>
  <c r="DR79" i="5" s="1"/>
  <c r="DS80" i="5" s="1"/>
  <c r="DU80" i="5" s="1"/>
  <c r="DV80" i="5" s="1"/>
  <c r="DW80" i="5" s="1"/>
  <c r="DX81" i="5" s="1"/>
  <c r="DZ81" i="5" s="1"/>
  <c r="EA81" i="5" s="1"/>
  <c r="EB81" i="5" s="1"/>
  <c r="EC82" i="5" s="1"/>
  <c r="EE82" i="5" s="1"/>
  <c r="EF82" i="5" s="1"/>
  <c r="EG82" i="5" s="1"/>
  <c r="EH83" i="5" s="1"/>
  <c r="EJ83" i="5" s="1"/>
  <c r="EK83" i="5" s="1"/>
  <c r="EL83" i="5" s="1"/>
  <c r="EM84" i="5" s="1"/>
  <c r="EO84" i="5" s="1"/>
  <c r="EP84" i="5" s="1"/>
  <c r="EQ84" i="5" s="1"/>
  <c r="ER85" i="5" s="1"/>
  <c r="ET85" i="5" s="1"/>
  <c r="EU85" i="5" s="1"/>
  <c r="EV85" i="5" s="1"/>
  <c r="EW86" i="5" s="1"/>
  <c r="EY86" i="5" s="1"/>
  <c r="EZ86" i="5" s="1"/>
  <c r="FA86" i="5" s="1"/>
  <c r="FB87" i="5" s="1"/>
  <c r="FD87" i="5" s="1"/>
  <c r="FE87" i="5" s="1"/>
  <c r="FF87" i="5" s="1"/>
  <c r="FG88" i="5" s="1"/>
  <c r="FI88" i="5" s="1"/>
  <c r="FJ88" i="5" s="1"/>
  <c r="FK88" i="5" s="1"/>
  <c r="FL89" i="5" s="1"/>
  <c r="FN89" i="5" s="1"/>
  <c r="FO89" i="5" s="1"/>
  <c r="FP89" i="5" s="1"/>
  <c r="FQ90" i="5" s="1"/>
  <c r="FS90" i="5" s="1"/>
  <c r="FT90" i="5" s="1"/>
  <c r="FU90" i="5" s="1"/>
  <c r="F51" i="5"/>
  <c r="G51" i="5" s="1"/>
  <c r="H52" i="5" s="1"/>
  <c r="J52" i="5" s="1"/>
  <c r="K52" i="5" s="1"/>
  <c r="L52" i="5" s="1"/>
  <c r="M53" i="5" s="1"/>
  <c r="O53" i="5" s="1"/>
  <c r="P53" i="5" s="1"/>
  <c r="Q53" i="5" s="1"/>
  <c r="R54" i="5" s="1"/>
  <c r="T54" i="5" s="1"/>
  <c r="U54" i="5" s="1"/>
  <c r="V54" i="5" s="1"/>
  <c r="W55" i="5" s="1"/>
  <c r="Y55" i="5" s="1"/>
  <c r="Z55" i="5" s="1"/>
  <c r="AA55" i="5" s="1"/>
  <c r="AB56" i="5" s="1"/>
  <c r="AD56" i="5" s="1"/>
  <c r="AE56" i="5" s="1"/>
  <c r="AF56" i="5" s="1"/>
  <c r="AG57" i="5" s="1"/>
  <c r="AI57" i="5" s="1"/>
  <c r="AJ57" i="5" s="1"/>
  <c r="AK57" i="5" s="1"/>
  <c r="AL58" i="5" s="1"/>
  <c r="AN58" i="5" s="1"/>
  <c r="AO58" i="5" s="1"/>
  <c r="AP58" i="5" s="1"/>
  <c r="AQ59" i="5" s="1"/>
  <c r="AS59" i="5" s="1"/>
  <c r="AT59" i="5" s="1"/>
  <c r="AU59" i="5" s="1"/>
  <c r="AV60" i="5" s="1"/>
  <c r="AX60" i="5" s="1"/>
  <c r="AY60" i="5" s="1"/>
  <c r="AZ60" i="5" s="1"/>
  <c r="BA61" i="5" s="1"/>
  <c r="BC61" i="5" s="1"/>
  <c r="BD61" i="5" s="1"/>
  <c r="BE61" i="5" s="1"/>
  <c r="BF62" i="5" s="1"/>
  <c r="BH62" i="5" s="1"/>
  <c r="BI62" i="5" s="1"/>
  <c r="BJ62" i="5" s="1"/>
  <c r="BK63" i="5" s="1"/>
  <c r="BM63" i="5" s="1"/>
  <c r="BN63" i="5" s="1"/>
  <c r="BO63" i="5" s="1"/>
  <c r="BP64" i="5" s="1"/>
  <c r="BR64" i="5" s="1"/>
  <c r="BS64" i="5" s="1"/>
  <c r="BT64" i="5" s="1"/>
  <c r="BU65" i="5" s="1"/>
  <c r="BW65" i="5" s="1"/>
  <c r="BX65" i="5" s="1"/>
  <c r="BY65" i="5" s="1"/>
  <c r="BZ66" i="5" s="1"/>
  <c r="CB66" i="5" s="1"/>
  <c r="CC66" i="5" s="1"/>
  <c r="CD66" i="5" s="1"/>
  <c r="CE67" i="5" s="1"/>
  <c r="CG67" i="5" s="1"/>
  <c r="CH67" i="5" s="1"/>
  <c r="CI67" i="5" s="1"/>
  <c r="CJ68" i="5" s="1"/>
  <c r="CL68" i="5" s="1"/>
  <c r="CM68" i="5" s="1"/>
  <c r="CN68" i="5" s="1"/>
  <c r="CO69" i="5" s="1"/>
  <c r="CQ69" i="5" s="1"/>
  <c r="CR69" i="5" s="1"/>
  <c r="CS69" i="5" s="1"/>
  <c r="CT70" i="5" s="1"/>
  <c r="CV70" i="5" s="1"/>
  <c r="CW70" i="5" s="1"/>
  <c r="CX70" i="5" s="1"/>
  <c r="CY71" i="5" s="1"/>
  <c r="DA71" i="5" s="1"/>
  <c r="DB71" i="5" s="1"/>
  <c r="DC71" i="5" s="1"/>
  <c r="DD72" i="5" s="1"/>
  <c r="DF72" i="5" s="1"/>
  <c r="DG72" i="5" s="1"/>
  <c r="DH72" i="5" s="1"/>
  <c r="DI73" i="5" s="1"/>
  <c r="DK73" i="5" s="1"/>
  <c r="DL73" i="5" s="1"/>
  <c r="DM73" i="5" s="1"/>
  <c r="DN74" i="5" s="1"/>
  <c r="DP74" i="5" s="1"/>
  <c r="DQ74" i="5" s="1"/>
  <c r="DR74" i="5" s="1"/>
  <c r="DS75" i="5" s="1"/>
  <c r="DU75" i="5" s="1"/>
  <c r="DV75" i="5" s="1"/>
  <c r="DW75" i="5" s="1"/>
  <c r="DX76" i="5" s="1"/>
  <c r="DZ76" i="5" s="1"/>
  <c r="EA76" i="5" s="1"/>
  <c r="EB76" i="5" s="1"/>
  <c r="EC77" i="5" s="1"/>
  <c r="EE77" i="5" s="1"/>
  <c r="F50" i="5"/>
  <c r="G50" i="5" s="1"/>
  <c r="H51" i="5" s="1"/>
  <c r="J51" i="5" s="1"/>
  <c r="K51" i="5" s="1"/>
  <c r="L51" i="5" s="1"/>
  <c r="M52" i="5" s="1"/>
  <c r="O52" i="5" s="1"/>
  <c r="P52" i="5" s="1"/>
  <c r="Q52" i="5" s="1"/>
  <c r="R53" i="5" s="1"/>
  <c r="T53" i="5" s="1"/>
  <c r="U53" i="5" s="1"/>
  <c r="V53" i="5" s="1"/>
  <c r="W54" i="5" s="1"/>
  <c r="Y54" i="5" s="1"/>
  <c r="Z54" i="5" s="1"/>
  <c r="AA54" i="5" s="1"/>
  <c r="AB55" i="5" s="1"/>
  <c r="AD55" i="5" s="1"/>
  <c r="AE55" i="5" s="1"/>
  <c r="AF55" i="5" s="1"/>
  <c r="AG56" i="5" s="1"/>
  <c r="AI56" i="5" s="1"/>
  <c r="AJ56" i="5" s="1"/>
  <c r="AK56" i="5" s="1"/>
  <c r="AL57" i="5" s="1"/>
  <c r="AN57" i="5" s="1"/>
  <c r="AO57" i="5" s="1"/>
  <c r="AP57" i="5" s="1"/>
  <c r="AQ58" i="5" s="1"/>
  <c r="AS58" i="5" s="1"/>
  <c r="AT58" i="5" s="1"/>
  <c r="AU58" i="5" s="1"/>
  <c r="AV59" i="5" s="1"/>
  <c r="AX59" i="5" s="1"/>
  <c r="AY59" i="5" s="1"/>
  <c r="AZ59" i="5" s="1"/>
  <c r="BA60" i="5" s="1"/>
  <c r="BC60" i="5" s="1"/>
  <c r="BD60" i="5" s="1"/>
  <c r="BE60" i="5" s="1"/>
  <c r="BF61" i="5" s="1"/>
  <c r="BH61" i="5" s="1"/>
  <c r="BI61" i="5" s="1"/>
  <c r="BJ61" i="5" s="1"/>
  <c r="BK62" i="5" s="1"/>
  <c r="BM62" i="5" s="1"/>
  <c r="BN62" i="5" s="1"/>
  <c r="BO62" i="5" s="1"/>
  <c r="BP63" i="5" s="1"/>
  <c r="BR63" i="5" s="1"/>
  <c r="BS63" i="5" s="1"/>
  <c r="BT63" i="5" s="1"/>
  <c r="BU64" i="5" s="1"/>
  <c r="BW64" i="5" s="1"/>
  <c r="BX64" i="5" s="1"/>
  <c r="BY64" i="5" s="1"/>
  <c r="BZ65" i="5" s="1"/>
  <c r="CB65" i="5" s="1"/>
  <c r="CC65" i="5" s="1"/>
  <c r="CD65" i="5" s="1"/>
  <c r="CE66" i="5" s="1"/>
  <c r="CG66" i="5" s="1"/>
  <c r="CH66" i="5" s="1"/>
  <c r="CI66" i="5" s="1"/>
  <c r="CJ67" i="5" s="1"/>
  <c r="CL67" i="5" s="1"/>
  <c r="CM67" i="5" s="1"/>
  <c r="CN67" i="5" s="1"/>
  <c r="CO68" i="5" s="1"/>
  <c r="CQ68" i="5" s="1"/>
  <c r="CR68" i="5" s="1"/>
  <c r="CS68" i="5" s="1"/>
  <c r="CT69" i="5" s="1"/>
  <c r="CV69" i="5" s="1"/>
  <c r="CW69" i="5" s="1"/>
  <c r="CX69" i="5" s="1"/>
  <c r="CY70" i="5" s="1"/>
  <c r="DA70" i="5" s="1"/>
  <c r="DB70" i="5" s="1"/>
  <c r="DC70" i="5" s="1"/>
  <c r="DD71" i="5" s="1"/>
  <c r="DF71" i="5" s="1"/>
  <c r="DG71" i="5" s="1"/>
  <c r="DH71" i="5" s="1"/>
  <c r="DI72" i="5" s="1"/>
  <c r="DK72" i="5" s="1"/>
  <c r="DL72" i="5" s="1"/>
  <c r="DM72" i="5" s="1"/>
  <c r="DN73" i="5" s="1"/>
  <c r="DP73" i="5" s="1"/>
  <c r="DQ73" i="5" s="1"/>
  <c r="DR73" i="5" s="1"/>
  <c r="DS74" i="5" s="1"/>
  <c r="DU74" i="5" s="1"/>
  <c r="DV74" i="5" s="1"/>
  <c r="DW74" i="5" s="1"/>
  <c r="DX75" i="5" s="1"/>
  <c r="DZ75" i="5" s="1"/>
  <c r="EA75" i="5" s="1"/>
  <c r="EB75" i="5" s="1"/>
  <c r="EC76" i="5" s="1"/>
  <c r="EE76" i="5" s="1"/>
  <c r="EF76" i="5" s="1"/>
  <c r="EG76" i="5" s="1"/>
  <c r="EH77" i="5" s="1"/>
  <c r="EJ77" i="5" s="1"/>
  <c r="EK77" i="5" s="1"/>
  <c r="EL77" i="5" s="1"/>
  <c r="EM78" i="5" s="1"/>
  <c r="EO78" i="5" s="1"/>
  <c r="EP78" i="5" s="1"/>
  <c r="EQ78" i="5" s="1"/>
  <c r="ER79" i="5" s="1"/>
  <c r="ET79" i="5" s="1"/>
  <c r="EU79" i="5" s="1"/>
  <c r="EV79" i="5" s="1"/>
  <c r="EW80" i="5" s="1"/>
  <c r="EY80" i="5" s="1"/>
  <c r="EZ80" i="5" s="1"/>
  <c r="FA80" i="5" s="1"/>
  <c r="FB81" i="5" s="1"/>
  <c r="FD81" i="5" s="1"/>
  <c r="FE81" i="5" s="1"/>
  <c r="FF81" i="5" s="1"/>
  <c r="FG82" i="5" s="1"/>
  <c r="FI82" i="5" s="1"/>
  <c r="FJ82" i="5" s="1"/>
  <c r="FK82" i="5" s="1"/>
  <c r="FL83" i="5" s="1"/>
  <c r="FN83" i="5" s="1"/>
  <c r="FO83" i="5" s="1"/>
  <c r="FP83" i="5" s="1"/>
  <c r="FQ84" i="5" s="1"/>
  <c r="FS84" i="5" s="1"/>
  <c r="FT84" i="5" s="1"/>
  <c r="FU84" i="5" s="1"/>
  <c r="FV85" i="5" s="1"/>
  <c r="FX85" i="5" s="1"/>
  <c r="FY85" i="5" s="1"/>
  <c r="FZ85" i="5" s="1"/>
  <c r="GA86" i="5" s="1"/>
  <c r="GC86" i="5" s="1"/>
  <c r="GD86" i="5" s="1"/>
  <c r="GE86" i="5" s="1"/>
  <c r="GF87" i="5" s="1"/>
  <c r="F47" i="5"/>
  <c r="G47" i="5" s="1"/>
  <c r="H48" i="5" s="1"/>
  <c r="J48" i="5" s="1"/>
  <c r="K48" i="5" s="1"/>
  <c r="L48" i="5" s="1"/>
  <c r="M49" i="5" s="1"/>
  <c r="O49" i="5" s="1"/>
  <c r="P49" i="5" s="1"/>
  <c r="Q49" i="5" s="1"/>
  <c r="R50" i="5" s="1"/>
  <c r="T50" i="5" s="1"/>
  <c r="U50" i="5" s="1"/>
  <c r="V50" i="5" s="1"/>
  <c r="W51" i="5" s="1"/>
  <c r="Y51" i="5" s="1"/>
  <c r="Z51" i="5" s="1"/>
  <c r="AA51" i="5" s="1"/>
  <c r="AB52" i="5" s="1"/>
  <c r="AD52" i="5" s="1"/>
  <c r="AE52" i="5" s="1"/>
  <c r="AF52" i="5" s="1"/>
  <c r="AG53" i="5" s="1"/>
  <c r="AI53" i="5" s="1"/>
  <c r="AJ53" i="5" s="1"/>
  <c r="AK53" i="5" s="1"/>
  <c r="AL54" i="5" s="1"/>
  <c r="AN54" i="5" s="1"/>
  <c r="AO54" i="5" s="1"/>
  <c r="AP54" i="5" s="1"/>
  <c r="AQ55" i="5" s="1"/>
  <c r="AS55" i="5" s="1"/>
  <c r="AT55" i="5" s="1"/>
  <c r="AU55" i="5" s="1"/>
  <c r="AV56" i="5" s="1"/>
  <c r="AX56" i="5" s="1"/>
  <c r="AY56" i="5" s="1"/>
  <c r="AZ56" i="5" s="1"/>
  <c r="BA57" i="5" s="1"/>
  <c r="BC57" i="5" s="1"/>
  <c r="BD57" i="5" s="1"/>
  <c r="BE57" i="5" s="1"/>
  <c r="BF58" i="5" s="1"/>
  <c r="BH58" i="5" s="1"/>
  <c r="BI58" i="5" s="1"/>
  <c r="BJ58" i="5" s="1"/>
  <c r="BK59" i="5" s="1"/>
  <c r="BM59" i="5" s="1"/>
  <c r="BN59" i="5" s="1"/>
  <c r="BO59" i="5" s="1"/>
  <c r="BP60" i="5" s="1"/>
  <c r="BR60" i="5" s="1"/>
  <c r="BS60" i="5" s="1"/>
  <c r="BT60" i="5" s="1"/>
  <c r="BU61" i="5" s="1"/>
  <c r="BW61" i="5" s="1"/>
  <c r="BX61" i="5" s="1"/>
  <c r="BY61" i="5" s="1"/>
  <c r="BZ62" i="5" s="1"/>
  <c r="CB62" i="5" s="1"/>
  <c r="CC62" i="5" s="1"/>
  <c r="CD62" i="5" s="1"/>
  <c r="CE63" i="5" s="1"/>
  <c r="CG63" i="5" s="1"/>
  <c r="CH63" i="5" s="1"/>
  <c r="CI63" i="5" s="1"/>
  <c r="CJ64" i="5" s="1"/>
  <c r="CL64" i="5" s="1"/>
  <c r="CM64" i="5" s="1"/>
  <c r="CN64" i="5" s="1"/>
  <c r="CO65" i="5" s="1"/>
  <c r="CQ65" i="5" s="1"/>
  <c r="CR65" i="5" s="1"/>
  <c r="CS65" i="5" s="1"/>
  <c r="CT66" i="5" s="1"/>
  <c r="CV66" i="5" s="1"/>
  <c r="CW66" i="5" s="1"/>
  <c r="CX66" i="5" s="1"/>
  <c r="CY67" i="5" s="1"/>
  <c r="DA67" i="5" s="1"/>
  <c r="DB67" i="5" s="1"/>
  <c r="DC67" i="5" s="1"/>
  <c r="DD68" i="5" s="1"/>
  <c r="DF68" i="5" s="1"/>
  <c r="DG68" i="5" s="1"/>
  <c r="DH68" i="5" s="1"/>
  <c r="DI69" i="5" s="1"/>
  <c r="DK69" i="5" s="1"/>
  <c r="DL69" i="5" s="1"/>
  <c r="DM69" i="5" s="1"/>
  <c r="DN70" i="5" s="1"/>
  <c r="DP70" i="5" s="1"/>
  <c r="DQ70" i="5" s="1"/>
  <c r="DR70" i="5" s="1"/>
  <c r="DS71" i="5" s="1"/>
  <c r="DU71" i="5" s="1"/>
  <c r="DV71" i="5" s="1"/>
  <c r="DW71" i="5" s="1"/>
  <c r="DX72" i="5" s="1"/>
  <c r="DZ72" i="5" s="1"/>
  <c r="EA72" i="5" s="1"/>
  <c r="EB72" i="5" s="1"/>
  <c r="EC73" i="5" s="1"/>
  <c r="EE73" i="5" s="1"/>
  <c r="EF73" i="5" s="1"/>
  <c r="EG73" i="5" s="1"/>
  <c r="EH74" i="5" s="1"/>
  <c r="EJ74" i="5" s="1"/>
  <c r="EK74" i="5" s="1"/>
  <c r="EL74" i="5" s="1"/>
  <c r="EM75" i="5" s="1"/>
  <c r="EO75" i="5" s="1"/>
  <c r="EP75" i="5" s="1"/>
  <c r="EQ75" i="5" s="1"/>
  <c r="ER76" i="5" s="1"/>
  <c r="ET76" i="5" s="1"/>
  <c r="EU76" i="5" s="1"/>
  <c r="EV76" i="5" s="1"/>
  <c r="EW77" i="5" s="1"/>
  <c r="EY77" i="5" s="1"/>
  <c r="F46" i="5"/>
  <c r="G46" i="5" s="1"/>
  <c r="H47" i="5" s="1"/>
  <c r="J47" i="5" s="1"/>
  <c r="K47" i="5" s="1"/>
  <c r="L47" i="5" s="1"/>
  <c r="M48" i="5" s="1"/>
  <c r="O48" i="5" s="1"/>
  <c r="P48" i="5" s="1"/>
  <c r="Q48" i="5" s="1"/>
  <c r="R49" i="5" s="1"/>
  <c r="T49" i="5" s="1"/>
  <c r="U49" i="5" s="1"/>
  <c r="V49" i="5" s="1"/>
  <c r="W50" i="5" s="1"/>
  <c r="Y50" i="5" s="1"/>
  <c r="Z50" i="5" s="1"/>
  <c r="AA50" i="5" s="1"/>
  <c r="AB51" i="5" s="1"/>
  <c r="AD51" i="5" s="1"/>
  <c r="AE51" i="5" s="1"/>
  <c r="AF51" i="5" s="1"/>
  <c r="AG52" i="5" s="1"/>
  <c r="AI52" i="5" s="1"/>
  <c r="AJ52" i="5" s="1"/>
  <c r="AK52" i="5" s="1"/>
  <c r="AL53" i="5" s="1"/>
  <c r="AN53" i="5" s="1"/>
  <c r="AO53" i="5" s="1"/>
  <c r="AP53" i="5" s="1"/>
  <c r="AQ54" i="5" s="1"/>
  <c r="AS54" i="5" s="1"/>
  <c r="AT54" i="5" s="1"/>
  <c r="AU54" i="5" s="1"/>
  <c r="AV55" i="5" s="1"/>
  <c r="AX55" i="5" s="1"/>
  <c r="AY55" i="5" s="1"/>
  <c r="AZ55" i="5" s="1"/>
  <c r="BA56" i="5" s="1"/>
  <c r="BC56" i="5" s="1"/>
  <c r="BD56" i="5" s="1"/>
  <c r="BE56" i="5" s="1"/>
  <c r="BF57" i="5" s="1"/>
  <c r="BH57" i="5" s="1"/>
  <c r="BI57" i="5" s="1"/>
  <c r="BJ57" i="5" s="1"/>
  <c r="BK58" i="5" s="1"/>
  <c r="BM58" i="5" s="1"/>
  <c r="BN58" i="5" s="1"/>
  <c r="BO58" i="5" s="1"/>
  <c r="BP59" i="5" s="1"/>
  <c r="BR59" i="5" s="1"/>
  <c r="BS59" i="5" s="1"/>
  <c r="BT59" i="5" s="1"/>
  <c r="BU60" i="5" s="1"/>
  <c r="BW60" i="5" s="1"/>
  <c r="BX60" i="5" s="1"/>
  <c r="BY60" i="5" s="1"/>
  <c r="BZ61" i="5" s="1"/>
  <c r="CB61" i="5" s="1"/>
  <c r="CC61" i="5" s="1"/>
  <c r="CD61" i="5" s="1"/>
  <c r="CE62" i="5" s="1"/>
  <c r="CG62" i="5" s="1"/>
  <c r="CH62" i="5" s="1"/>
  <c r="CI62" i="5" s="1"/>
  <c r="CJ63" i="5" s="1"/>
  <c r="CL63" i="5" s="1"/>
  <c r="CM63" i="5" s="1"/>
  <c r="CN63" i="5" s="1"/>
  <c r="CO64" i="5" s="1"/>
  <c r="CQ64" i="5" s="1"/>
  <c r="CR64" i="5" s="1"/>
  <c r="CS64" i="5" s="1"/>
  <c r="CT65" i="5" s="1"/>
  <c r="CV65" i="5" s="1"/>
  <c r="CW65" i="5" s="1"/>
  <c r="CX65" i="5" s="1"/>
  <c r="CY66" i="5" s="1"/>
  <c r="DA66" i="5" s="1"/>
  <c r="DB66" i="5" s="1"/>
  <c r="DC66" i="5" s="1"/>
  <c r="DD67" i="5" s="1"/>
  <c r="DF67" i="5" s="1"/>
  <c r="DG67" i="5" s="1"/>
  <c r="DH67" i="5" s="1"/>
  <c r="DI68" i="5" s="1"/>
  <c r="DK68" i="5" s="1"/>
  <c r="DL68" i="5" s="1"/>
  <c r="DM68" i="5" s="1"/>
  <c r="DN69" i="5" s="1"/>
  <c r="DP69" i="5" s="1"/>
  <c r="DQ69" i="5" s="1"/>
  <c r="DR69" i="5" s="1"/>
  <c r="DS70" i="5" s="1"/>
  <c r="DU70" i="5" s="1"/>
  <c r="DV70" i="5" s="1"/>
  <c r="DW70" i="5" s="1"/>
  <c r="DX71" i="5" s="1"/>
  <c r="DZ71" i="5" s="1"/>
  <c r="EA71" i="5" s="1"/>
  <c r="EB71" i="5" s="1"/>
  <c r="EC72" i="5" s="1"/>
  <c r="EE72" i="5" s="1"/>
  <c r="EF72" i="5" s="1"/>
  <c r="EG72" i="5" s="1"/>
  <c r="EH73" i="5" s="1"/>
  <c r="EJ73" i="5" s="1"/>
  <c r="EK73" i="5" s="1"/>
  <c r="EL73" i="5" s="1"/>
  <c r="EM74" i="5" s="1"/>
  <c r="EO74" i="5" s="1"/>
  <c r="EP74" i="5" s="1"/>
  <c r="EQ74" i="5" s="1"/>
  <c r="ER75" i="5" s="1"/>
  <c r="ET75" i="5" s="1"/>
  <c r="EU75" i="5" s="1"/>
  <c r="EV75" i="5" s="1"/>
  <c r="EW76" i="5" s="1"/>
  <c r="EY76" i="5" s="1"/>
  <c r="EZ76" i="5" s="1"/>
  <c r="FA76" i="5" s="1"/>
  <c r="FB77" i="5" s="1"/>
  <c r="FD77" i="5" s="1"/>
  <c r="FE77" i="5" s="1"/>
  <c r="FF77" i="5" s="1"/>
  <c r="FG78" i="5" s="1"/>
  <c r="FI78" i="5" s="1"/>
  <c r="FJ78" i="5" s="1"/>
  <c r="FK78" i="5" s="1"/>
  <c r="FL79" i="5" s="1"/>
  <c r="FN79" i="5" s="1"/>
  <c r="FO79" i="5" s="1"/>
  <c r="FP79" i="5" s="1"/>
  <c r="FQ80" i="5" s="1"/>
  <c r="FS80" i="5" s="1"/>
  <c r="FT80" i="5" s="1"/>
  <c r="FU80" i="5" s="1"/>
  <c r="FV81" i="5" s="1"/>
  <c r="FX81" i="5" s="1"/>
  <c r="FY81" i="5" s="1"/>
  <c r="FZ81" i="5" s="1"/>
  <c r="GA82" i="5" s="1"/>
  <c r="GC82" i="5" s="1"/>
  <c r="GD82" i="5" s="1"/>
  <c r="GE82" i="5" s="1"/>
  <c r="GF83" i="5" s="1"/>
  <c r="F45" i="5"/>
  <c r="G45" i="5" s="1"/>
  <c r="H46" i="5" s="1"/>
  <c r="J46" i="5" s="1"/>
  <c r="K46" i="5" s="1"/>
  <c r="L46" i="5" s="1"/>
  <c r="M47" i="5" s="1"/>
  <c r="O47" i="5" s="1"/>
  <c r="P47" i="5" s="1"/>
  <c r="Q47" i="5" s="1"/>
  <c r="R48" i="5" s="1"/>
  <c r="T48" i="5" s="1"/>
  <c r="U48" i="5" s="1"/>
  <c r="V48" i="5" s="1"/>
  <c r="W49" i="5" s="1"/>
  <c r="Y49" i="5" s="1"/>
  <c r="Z49" i="5" s="1"/>
  <c r="AA49" i="5" s="1"/>
  <c r="AB50" i="5" s="1"/>
  <c r="AD50" i="5" s="1"/>
  <c r="AE50" i="5" s="1"/>
  <c r="AF50" i="5" s="1"/>
  <c r="AG51" i="5" s="1"/>
  <c r="AI51" i="5" s="1"/>
  <c r="AJ51" i="5" s="1"/>
  <c r="AK51" i="5" s="1"/>
  <c r="AL52" i="5" s="1"/>
  <c r="AN52" i="5" s="1"/>
  <c r="AO52" i="5" s="1"/>
  <c r="AP52" i="5" s="1"/>
  <c r="AQ53" i="5" s="1"/>
  <c r="AS53" i="5" s="1"/>
  <c r="AT53" i="5" s="1"/>
  <c r="AU53" i="5" s="1"/>
  <c r="AV54" i="5" s="1"/>
  <c r="AX54" i="5" s="1"/>
  <c r="AY54" i="5" s="1"/>
  <c r="AZ54" i="5" s="1"/>
  <c r="BA55" i="5" s="1"/>
  <c r="BC55" i="5" s="1"/>
  <c r="BD55" i="5" s="1"/>
  <c r="BE55" i="5" s="1"/>
  <c r="BF56" i="5" s="1"/>
  <c r="BH56" i="5" s="1"/>
  <c r="BI56" i="5" s="1"/>
  <c r="BJ56" i="5" s="1"/>
  <c r="BK57" i="5" s="1"/>
  <c r="BM57" i="5" s="1"/>
  <c r="BN57" i="5" s="1"/>
  <c r="BO57" i="5" s="1"/>
  <c r="BP58" i="5" s="1"/>
  <c r="BR58" i="5" s="1"/>
  <c r="BS58" i="5" s="1"/>
  <c r="BT58" i="5" s="1"/>
  <c r="BU59" i="5" s="1"/>
  <c r="BW59" i="5" s="1"/>
  <c r="BX59" i="5" s="1"/>
  <c r="BY59" i="5" s="1"/>
  <c r="BZ60" i="5" s="1"/>
  <c r="CB60" i="5" s="1"/>
  <c r="CC60" i="5" s="1"/>
  <c r="CD60" i="5" s="1"/>
  <c r="CE61" i="5" s="1"/>
  <c r="CG61" i="5" s="1"/>
  <c r="CH61" i="5" s="1"/>
  <c r="CI61" i="5" s="1"/>
  <c r="CJ62" i="5" s="1"/>
  <c r="CL62" i="5" s="1"/>
  <c r="CM62" i="5" s="1"/>
  <c r="CN62" i="5" s="1"/>
  <c r="CO63" i="5" s="1"/>
  <c r="CQ63" i="5" s="1"/>
  <c r="CR63" i="5" s="1"/>
  <c r="CS63" i="5" s="1"/>
  <c r="CT64" i="5" s="1"/>
  <c r="CV64" i="5" s="1"/>
  <c r="CW64" i="5" s="1"/>
  <c r="CX64" i="5" s="1"/>
  <c r="CY65" i="5" s="1"/>
  <c r="DA65" i="5" s="1"/>
  <c r="DB65" i="5" s="1"/>
  <c r="DC65" i="5" s="1"/>
  <c r="DD66" i="5" s="1"/>
  <c r="DF66" i="5" s="1"/>
  <c r="DG66" i="5" s="1"/>
  <c r="DH66" i="5" s="1"/>
  <c r="DI67" i="5" s="1"/>
  <c r="DK67" i="5" s="1"/>
  <c r="DL67" i="5" s="1"/>
  <c r="DM67" i="5" s="1"/>
  <c r="DN68" i="5" s="1"/>
  <c r="DP68" i="5" s="1"/>
  <c r="DQ68" i="5" s="1"/>
  <c r="DR68" i="5" s="1"/>
  <c r="DS69" i="5" s="1"/>
  <c r="DU69" i="5" s="1"/>
  <c r="DV69" i="5" s="1"/>
  <c r="DW69" i="5" s="1"/>
  <c r="DX70" i="5" s="1"/>
  <c r="DZ70" i="5" s="1"/>
  <c r="EA70" i="5" s="1"/>
  <c r="EB70" i="5" s="1"/>
  <c r="EC71" i="5" s="1"/>
  <c r="EE71" i="5" s="1"/>
  <c r="EF71" i="5" s="1"/>
  <c r="EG71" i="5" s="1"/>
  <c r="EH72" i="5" s="1"/>
  <c r="EJ72" i="5" s="1"/>
  <c r="EK72" i="5" s="1"/>
  <c r="EL72" i="5" s="1"/>
  <c r="EM73" i="5" s="1"/>
  <c r="EO73" i="5" s="1"/>
  <c r="EP73" i="5" s="1"/>
  <c r="EQ73" i="5" s="1"/>
  <c r="ER74" i="5" s="1"/>
  <c r="ET74" i="5" s="1"/>
  <c r="EU74" i="5" s="1"/>
  <c r="EV74" i="5" s="1"/>
  <c r="EW75" i="5" s="1"/>
  <c r="EY75" i="5" s="1"/>
  <c r="EZ75" i="5" s="1"/>
  <c r="FA75" i="5" s="1"/>
  <c r="FB76" i="5" s="1"/>
  <c r="FD76" i="5" s="1"/>
  <c r="FE76" i="5" s="1"/>
  <c r="FF76" i="5" s="1"/>
  <c r="FG77" i="5" s="1"/>
  <c r="FI77" i="5" s="1"/>
  <c r="FJ77" i="5" s="1"/>
  <c r="FK77" i="5" s="1"/>
  <c r="FL78" i="5" s="1"/>
  <c r="FN78" i="5" s="1"/>
  <c r="FO78" i="5" s="1"/>
  <c r="FP78" i="5" s="1"/>
  <c r="FQ79" i="5" s="1"/>
  <c r="FS79" i="5" s="1"/>
  <c r="FT79" i="5" s="1"/>
  <c r="FU79" i="5" s="1"/>
  <c r="FV80" i="5" s="1"/>
  <c r="FX80" i="5" s="1"/>
  <c r="FY80" i="5" s="1"/>
  <c r="FZ80" i="5" s="1"/>
  <c r="GA81" i="5" s="1"/>
  <c r="GC81" i="5" s="1"/>
  <c r="GD81" i="5" s="1"/>
  <c r="GE81" i="5" s="1"/>
  <c r="GF82" i="5" s="1"/>
  <c r="F42" i="5"/>
  <c r="G42" i="5" s="1"/>
  <c r="H43" i="5" s="1"/>
  <c r="J43" i="5" s="1"/>
  <c r="K43" i="5" s="1"/>
  <c r="L43" i="5" s="1"/>
  <c r="M44" i="5" s="1"/>
  <c r="O44" i="5" s="1"/>
  <c r="P44" i="5" s="1"/>
  <c r="Q44" i="5" s="1"/>
  <c r="R45" i="5" s="1"/>
  <c r="T45" i="5" s="1"/>
  <c r="U45" i="5" s="1"/>
  <c r="V45" i="5" s="1"/>
  <c r="W46" i="5" s="1"/>
  <c r="Y46" i="5" s="1"/>
  <c r="Z46" i="5" s="1"/>
  <c r="AA46" i="5" s="1"/>
  <c r="AB47" i="5" s="1"/>
  <c r="AD47" i="5" s="1"/>
  <c r="AE47" i="5" s="1"/>
  <c r="AF47" i="5" s="1"/>
  <c r="AG48" i="5" s="1"/>
  <c r="AI48" i="5" s="1"/>
  <c r="AJ48" i="5" s="1"/>
  <c r="AK48" i="5" s="1"/>
  <c r="AL49" i="5" s="1"/>
  <c r="AN49" i="5" s="1"/>
  <c r="AO49" i="5" s="1"/>
  <c r="AP49" i="5" s="1"/>
  <c r="AQ50" i="5" s="1"/>
  <c r="AS50" i="5" s="1"/>
  <c r="AT50" i="5" s="1"/>
  <c r="AU50" i="5" s="1"/>
  <c r="AV51" i="5" s="1"/>
  <c r="AX51" i="5" s="1"/>
  <c r="AY51" i="5" s="1"/>
  <c r="AZ51" i="5" s="1"/>
  <c r="BA52" i="5" s="1"/>
  <c r="BC52" i="5" s="1"/>
  <c r="BD52" i="5" s="1"/>
  <c r="BE52" i="5" s="1"/>
  <c r="BF53" i="5" s="1"/>
  <c r="BH53" i="5" s="1"/>
  <c r="BI53" i="5" s="1"/>
  <c r="BJ53" i="5" s="1"/>
  <c r="BK54" i="5" s="1"/>
  <c r="BM54" i="5" s="1"/>
  <c r="BN54" i="5" s="1"/>
  <c r="BO54" i="5" s="1"/>
  <c r="BP55" i="5" s="1"/>
  <c r="BR55" i="5" s="1"/>
  <c r="BS55" i="5" s="1"/>
  <c r="BT55" i="5" s="1"/>
  <c r="BU56" i="5" s="1"/>
  <c r="BW56" i="5" s="1"/>
  <c r="BX56" i="5" s="1"/>
  <c r="BY56" i="5" s="1"/>
  <c r="BZ57" i="5" s="1"/>
  <c r="CB57" i="5" s="1"/>
  <c r="CC57" i="5" s="1"/>
  <c r="CD57" i="5" s="1"/>
  <c r="CE58" i="5" s="1"/>
  <c r="CG58" i="5" s="1"/>
  <c r="CH58" i="5" s="1"/>
  <c r="CI58" i="5" s="1"/>
  <c r="CJ59" i="5" s="1"/>
  <c r="CL59" i="5" s="1"/>
  <c r="CM59" i="5" s="1"/>
  <c r="CN59" i="5" s="1"/>
  <c r="CO60" i="5" s="1"/>
  <c r="CQ60" i="5" s="1"/>
  <c r="CR60" i="5" s="1"/>
  <c r="CS60" i="5" s="1"/>
  <c r="CT61" i="5" s="1"/>
  <c r="CV61" i="5" s="1"/>
  <c r="CW61" i="5" s="1"/>
  <c r="CX61" i="5" s="1"/>
  <c r="CY62" i="5" s="1"/>
  <c r="DA62" i="5" s="1"/>
  <c r="DB62" i="5" s="1"/>
  <c r="DC62" i="5" s="1"/>
  <c r="DD63" i="5" s="1"/>
  <c r="DF63" i="5" s="1"/>
  <c r="DG63" i="5" s="1"/>
  <c r="DH63" i="5" s="1"/>
  <c r="DI64" i="5" s="1"/>
  <c r="DK64" i="5" s="1"/>
  <c r="DL64" i="5" s="1"/>
  <c r="DM64" i="5" s="1"/>
  <c r="DN65" i="5" s="1"/>
  <c r="DP65" i="5" s="1"/>
  <c r="DQ65" i="5" s="1"/>
  <c r="DR65" i="5" s="1"/>
  <c r="DS66" i="5" s="1"/>
  <c r="DU66" i="5" s="1"/>
  <c r="DV66" i="5" s="1"/>
  <c r="DW66" i="5" s="1"/>
  <c r="DX67" i="5" s="1"/>
  <c r="DZ67" i="5" s="1"/>
  <c r="EA67" i="5" s="1"/>
  <c r="EB67" i="5" s="1"/>
  <c r="EC68" i="5" s="1"/>
  <c r="EE68" i="5" s="1"/>
  <c r="EF68" i="5" s="1"/>
  <c r="EG68" i="5" s="1"/>
  <c r="EH69" i="5" s="1"/>
  <c r="EJ69" i="5" s="1"/>
  <c r="EK69" i="5" s="1"/>
  <c r="EL69" i="5" s="1"/>
  <c r="EM70" i="5" s="1"/>
  <c r="EO70" i="5" s="1"/>
  <c r="EP70" i="5" s="1"/>
  <c r="EQ70" i="5" s="1"/>
  <c r="ER71" i="5" s="1"/>
  <c r="ET71" i="5" s="1"/>
  <c r="EU71" i="5" s="1"/>
  <c r="EV71" i="5" s="1"/>
  <c r="EW72" i="5" s="1"/>
  <c r="EY72" i="5" s="1"/>
  <c r="EZ72" i="5" s="1"/>
  <c r="FA72" i="5" s="1"/>
  <c r="FB73" i="5" s="1"/>
  <c r="FD73" i="5" s="1"/>
  <c r="FE73" i="5" s="1"/>
  <c r="FF73" i="5" s="1"/>
  <c r="FG74" i="5" s="1"/>
  <c r="FI74" i="5" s="1"/>
  <c r="FJ74" i="5" s="1"/>
  <c r="FK74" i="5" s="1"/>
  <c r="FL75" i="5" s="1"/>
  <c r="FN75" i="5" s="1"/>
  <c r="FO75" i="5" s="1"/>
  <c r="FP75" i="5" s="1"/>
  <c r="FQ76" i="5" s="1"/>
  <c r="FS76" i="5" s="1"/>
  <c r="FT76" i="5" s="1"/>
  <c r="FU76" i="5" s="1"/>
  <c r="FV77" i="5" s="1"/>
  <c r="FX77" i="5" s="1"/>
  <c r="FY77" i="5" s="1"/>
  <c r="FZ77" i="5" s="1"/>
  <c r="GA78" i="5" s="1"/>
  <c r="GC78" i="5" s="1"/>
  <c r="GD78" i="5" s="1"/>
  <c r="GE78" i="5" s="1"/>
  <c r="GF79" i="5" s="1"/>
  <c r="F40" i="5"/>
  <c r="G40" i="5" s="1"/>
  <c r="H41" i="5" s="1"/>
  <c r="J41" i="5" s="1"/>
  <c r="K41" i="5" s="1"/>
  <c r="L41" i="5" s="1"/>
  <c r="M42" i="5" s="1"/>
  <c r="O42" i="5" s="1"/>
  <c r="P42" i="5" s="1"/>
  <c r="Q42" i="5" s="1"/>
  <c r="R43" i="5" s="1"/>
  <c r="T43" i="5" s="1"/>
  <c r="U43" i="5" s="1"/>
  <c r="V43" i="5" s="1"/>
  <c r="W44" i="5" s="1"/>
  <c r="Y44" i="5" s="1"/>
  <c r="Z44" i="5" s="1"/>
  <c r="AA44" i="5" s="1"/>
  <c r="AB45" i="5" s="1"/>
  <c r="AD45" i="5" s="1"/>
  <c r="AE45" i="5" s="1"/>
  <c r="AF45" i="5" s="1"/>
  <c r="AG46" i="5" s="1"/>
  <c r="AI46" i="5" s="1"/>
  <c r="AJ46" i="5" s="1"/>
  <c r="AK46" i="5" s="1"/>
  <c r="AL47" i="5" s="1"/>
  <c r="AN47" i="5" s="1"/>
  <c r="AO47" i="5" s="1"/>
  <c r="AP47" i="5" s="1"/>
  <c r="AQ48" i="5" s="1"/>
  <c r="AS48" i="5" s="1"/>
  <c r="AT48" i="5" s="1"/>
  <c r="AU48" i="5" s="1"/>
  <c r="AV49" i="5" s="1"/>
  <c r="AX49" i="5" s="1"/>
  <c r="AY49" i="5" s="1"/>
  <c r="AZ49" i="5" s="1"/>
  <c r="BA50" i="5" s="1"/>
  <c r="BC50" i="5" s="1"/>
  <c r="BD50" i="5" s="1"/>
  <c r="BE50" i="5" s="1"/>
  <c r="BF51" i="5" s="1"/>
  <c r="BH51" i="5" s="1"/>
  <c r="BI51" i="5" s="1"/>
  <c r="BJ51" i="5" s="1"/>
  <c r="BK52" i="5" s="1"/>
  <c r="BM52" i="5" s="1"/>
  <c r="BN52" i="5" s="1"/>
  <c r="BO52" i="5" s="1"/>
  <c r="BP53" i="5" s="1"/>
  <c r="BR53" i="5" s="1"/>
  <c r="BS53" i="5" s="1"/>
  <c r="BT53" i="5" s="1"/>
  <c r="BU54" i="5" s="1"/>
  <c r="BW54" i="5" s="1"/>
  <c r="BX54" i="5" s="1"/>
  <c r="BY54" i="5" s="1"/>
  <c r="BZ55" i="5" s="1"/>
  <c r="CB55" i="5" s="1"/>
  <c r="CC55" i="5" s="1"/>
  <c r="CD55" i="5" s="1"/>
  <c r="CE56" i="5" s="1"/>
  <c r="CG56" i="5" s="1"/>
  <c r="CH56" i="5" s="1"/>
  <c r="CI56" i="5" s="1"/>
  <c r="CJ57" i="5" s="1"/>
  <c r="CL57" i="5" s="1"/>
  <c r="CM57" i="5" s="1"/>
  <c r="CN57" i="5" s="1"/>
  <c r="CO58" i="5" s="1"/>
  <c r="CQ58" i="5" s="1"/>
  <c r="CR58" i="5" s="1"/>
  <c r="CS58" i="5" s="1"/>
  <c r="CT59" i="5" s="1"/>
  <c r="CV59" i="5" s="1"/>
  <c r="CW59" i="5" s="1"/>
  <c r="CX59" i="5" s="1"/>
  <c r="CY60" i="5" s="1"/>
  <c r="DA60" i="5" s="1"/>
  <c r="DB60" i="5" s="1"/>
  <c r="DC60" i="5" s="1"/>
  <c r="DD61" i="5" s="1"/>
  <c r="DF61" i="5" s="1"/>
  <c r="DG61" i="5" s="1"/>
  <c r="DH61" i="5" s="1"/>
  <c r="DI62" i="5" s="1"/>
  <c r="DK62" i="5" s="1"/>
  <c r="DL62" i="5" s="1"/>
  <c r="DM62" i="5" s="1"/>
  <c r="DN63" i="5" s="1"/>
  <c r="DP63" i="5" s="1"/>
  <c r="DQ63" i="5" s="1"/>
  <c r="DR63" i="5" s="1"/>
  <c r="DS64" i="5" s="1"/>
  <c r="DU64" i="5" s="1"/>
  <c r="DV64" i="5" s="1"/>
  <c r="DW64" i="5" s="1"/>
  <c r="DX65" i="5" s="1"/>
  <c r="DZ65" i="5" s="1"/>
  <c r="EA65" i="5" s="1"/>
  <c r="EB65" i="5" s="1"/>
  <c r="EC66" i="5" s="1"/>
  <c r="EE66" i="5" s="1"/>
  <c r="EF66" i="5" s="1"/>
  <c r="EG66" i="5" s="1"/>
  <c r="EH67" i="5" s="1"/>
  <c r="EJ67" i="5" s="1"/>
  <c r="EK67" i="5" s="1"/>
  <c r="EL67" i="5" s="1"/>
  <c r="EM68" i="5" s="1"/>
  <c r="EO68" i="5" s="1"/>
  <c r="EP68" i="5" s="1"/>
  <c r="EQ68" i="5" s="1"/>
  <c r="ER69" i="5" s="1"/>
  <c r="ET69" i="5" s="1"/>
  <c r="EU69" i="5" s="1"/>
  <c r="EV69" i="5" s="1"/>
  <c r="EW70" i="5" s="1"/>
  <c r="EY70" i="5" s="1"/>
  <c r="EZ70" i="5" s="1"/>
  <c r="FA70" i="5" s="1"/>
  <c r="FB71" i="5" s="1"/>
  <c r="FD71" i="5" s="1"/>
  <c r="FE71" i="5" s="1"/>
  <c r="FF71" i="5" s="1"/>
  <c r="FG72" i="5" s="1"/>
  <c r="FI72" i="5" s="1"/>
  <c r="FJ72" i="5" s="1"/>
  <c r="FK72" i="5" s="1"/>
  <c r="FL73" i="5" s="1"/>
  <c r="FN73" i="5" s="1"/>
  <c r="FO73" i="5" s="1"/>
  <c r="FP73" i="5" s="1"/>
  <c r="FQ74" i="5" s="1"/>
  <c r="FS74" i="5" s="1"/>
  <c r="FT74" i="5" s="1"/>
  <c r="FU74" i="5" s="1"/>
  <c r="FV75" i="5" s="1"/>
  <c r="FX75" i="5" s="1"/>
  <c r="FY75" i="5" s="1"/>
  <c r="FZ75" i="5" s="1"/>
  <c r="GA76" i="5" s="1"/>
  <c r="GC76" i="5" s="1"/>
  <c r="GD76" i="5" s="1"/>
  <c r="GE76" i="5" s="1"/>
  <c r="GF77" i="5" s="1"/>
  <c r="F39" i="5"/>
  <c r="G39" i="5" s="1"/>
  <c r="H40" i="5" s="1"/>
  <c r="J40" i="5" s="1"/>
  <c r="K40" i="5" s="1"/>
  <c r="L40" i="5" s="1"/>
  <c r="M41" i="5" s="1"/>
  <c r="O41" i="5" s="1"/>
  <c r="P41" i="5" s="1"/>
  <c r="Q41" i="5" s="1"/>
  <c r="R42" i="5" s="1"/>
  <c r="T42" i="5" s="1"/>
  <c r="U42" i="5" s="1"/>
  <c r="V42" i="5" s="1"/>
  <c r="W43" i="5" s="1"/>
  <c r="Y43" i="5" s="1"/>
  <c r="Z43" i="5" s="1"/>
  <c r="AA43" i="5" s="1"/>
  <c r="AB44" i="5" s="1"/>
  <c r="AD44" i="5" s="1"/>
  <c r="AE44" i="5" s="1"/>
  <c r="AF44" i="5" s="1"/>
  <c r="AG45" i="5" s="1"/>
  <c r="AI45" i="5" s="1"/>
  <c r="AJ45" i="5" s="1"/>
  <c r="AK45" i="5" s="1"/>
  <c r="AL46" i="5" s="1"/>
  <c r="AN46" i="5" s="1"/>
  <c r="AO46" i="5" s="1"/>
  <c r="AP46" i="5" s="1"/>
  <c r="AQ47" i="5" s="1"/>
  <c r="AS47" i="5" s="1"/>
  <c r="AT47" i="5" s="1"/>
  <c r="AU47" i="5" s="1"/>
  <c r="AV48" i="5" s="1"/>
  <c r="AX48" i="5" s="1"/>
  <c r="AY48" i="5" s="1"/>
  <c r="AZ48" i="5" s="1"/>
  <c r="BA49" i="5" s="1"/>
  <c r="BC49" i="5" s="1"/>
  <c r="BD49" i="5" s="1"/>
  <c r="BE49" i="5" s="1"/>
  <c r="BF50" i="5" s="1"/>
  <c r="BH50" i="5" s="1"/>
  <c r="BI50" i="5" s="1"/>
  <c r="BJ50" i="5" s="1"/>
  <c r="BK51" i="5" s="1"/>
  <c r="BM51" i="5" s="1"/>
  <c r="BN51" i="5" s="1"/>
  <c r="BO51" i="5" s="1"/>
  <c r="BP52" i="5" s="1"/>
  <c r="BR52" i="5" s="1"/>
  <c r="BS52" i="5" s="1"/>
  <c r="BT52" i="5" s="1"/>
  <c r="BU53" i="5" s="1"/>
  <c r="BW53" i="5" s="1"/>
  <c r="BX53" i="5" s="1"/>
  <c r="BY53" i="5" s="1"/>
  <c r="BZ54" i="5" s="1"/>
  <c r="CB54" i="5" s="1"/>
  <c r="CC54" i="5" s="1"/>
  <c r="CD54" i="5" s="1"/>
  <c r="CE55" i="5" s="1"/>
  <c r="CG55" i="5" s="1"/>
  <c r="CH55" i="5" s="1"/>
  <c r="CI55" i="5" s="1"/>
  <c r="CJ56" i="5" s="1"/>
  <c r="CL56" i="5" s="1"/>
  <c r="CM56" i="5" s="1"/>
  <c r="CN56" i="5" s="1"/>
  <c r="CO57" i="5" s="1"/>
  <c r="CQ57" i="5" s="1"/>
  <c r="CR57" i="5" s="1"/>
  <c r="CS57" i="5" s="1"/>
  <c r="CT58" i="5" s="1"/>
  <c r="CV58" i="5" s="1"/>
  <c r="CW58" i="5" s="1"/>
  <c r="CX58" i="5" s="1"/>
  <c r="CY59" i="5" s="1"/>
  <c r="DA59" i="5" s="1"/>
  <c r="DB59" i="5" s="1"/>
  <c r="DC59" i="5" s="1"/>
  <c r="DD60" i="5" s="1"/>
  <c r="DF60" i="5" s="1"/>
  <c r="DG60" i="5" s="1"/>
  <c r="DH60" i="5" s="1"/>
  <c r="DI61" i="5" s="1"/>
  <c r="DK61" i="5" s="1"/>
  <c r="DL61" i="5" s="1"/>
  <c r="DM61" i="5" s="1"/>
  <c r="DN62" i="5" s="1"/>
  <c r="DP62" i="5" s="1"/>
  <c r="DQ62" i="5" s="1"/>
  <c r="DR62" i="5" s="1"/>
  <c r="DS63" i="5" s="1"/>
  <c r="DU63" i="5" s="1"/>
  <c r="DV63" i="5" s="1"/>
  <c r="DW63" i="5" s="1"/>
  <c r="DX64" i="5" s="1"/>
  <c r="DZ64" i="5" s="1"/>
  <c r="EA64" i="5" s="1"/>
  <c r="EB64" i="5" s="1"/>
  <c r="EC65" i="5" s="1"/>
  <c r="EE65" i="5" s="1"/>
  <c r="EF65" i="5" s="1"/>
  <c r="EG65" i="5" s="1"/>
  <c r="EH66" i="5" s="1"/>
  <c r="EJ66" i="5" s="1"/>
  <c r="EK66" i="5" s="1"/>
  <c r="EL66" i="5" s="1"/>
  <c r="EM67" i="5" s="1"/>
  <c r="EO67" i="5" s="1"/>
  <c r="EP67" i="5" s="1"/>
  <c r="EQ67" i="5" s="1"/>
  <c r="ER68" i="5" s="1"/>
  <c r="ET68" i="5" s="1"/>
  <c r="EU68" i="5" s="1"/>
  <c r="EV68" i="5" s="1"/>
  <c r="EW69" i="5" s="1"/>
  <c r="EY69" i="5" s="1"/>
  <c r="EZ69" i="5" s="1"/>
  <c r="FA69" i="5" s="1"/>
  <c r="FB70" i="5" s="1"/>
  <c r="FD70" i="5" s="1"/>
  <c r="FE70" i="5" s="1"/>
  <c r="FF70" i="5" s="1"/>
  <c r="FG71" i="5" s="1"/>
  <c r="FI71" i="5" s="1"/>
  <c r="FJ71" i="5" s="1"/>
  <c r="FK71" i="5" s="1"/>
  <c r="FL72" i="5" s="1"/>
  <c r="FN72" i="5" s="1"/>
  <c r="FO72" i="5" s="1"/>
  <c r="FP72" i="5" s="1"/>
  <c r="FQ73" i="5" s="1"/>
  <c r="FS73" i="5" s="1"/>
  <c r="FT73" i="5" s="1"/>
  <c r="FU73" i="5" s="1"/>
  <c r="FV74" i="5" s="1"/>
  <c r="FX74" i="5" s="1"/>
  <c r="FY74" i="5" s="1"/>
  <c r="FZ74" i="5" s="1"/>
  <c r="GA75" i="5" s="1"/>
  <c r="GC75" i="5" s="1"/>
  <c r="GD75" i="5" s="1"/>
  <c r="GE75" i="5" s="1"/>
  <c r="GF76" i="5" s="1"/>
  <c r="F36" i="5"/>
  <c r="G36" i="5" s="1"/>
  <c r="H37" i="5" s="1"/>
  <c r="J37" i="5" s="1"/>
  <c r="K37" i="5" s="1"/>
  <c r="L37" i="5" s="1"/>
  <c r="M38" i="5" s="1"/>
  <c r="O38" i="5" s="1"/>
  <c r="P38" i="5" s="1"/>
  <c r="Q38" i="5" s="1"/>
  <c r="R39" i="5" s="1"/>
  <c r="T39" i="5" s="1"/>
  <c r="U39" i="5" s="1"/>
  <c r="V39" i="5" s="1"/>
  <c r="W40" i="5" s="1"/>
  <c r="Y40" i="5" s="1"/>
  <c r="Z40" i="5" s="1"/>
  <c r="AA40" i="5" s="1"/>
  <c r="AB41" i="5" s="1"/>
  <c r="AD41" i="5" s="1"/>
  <c r="AE41" i="5" s="1"/>
  <c r="AF41" i="5" s="1"/>
  <c r="AG42" i="5" s="1"/>
  <c r="AI42" i="5" s="1"/>
  <c r="AJ42" i="5" s="1"/>
  <c r="AK42" i="5" s="1"/>
  <c r="AL43" i="5" s="1"/>
  <c r="AN43" i="5" s="1"/>
  <c r="AO43" i="5" s="1"/>
  <c r="AP43" i="5" s="1"/>
  <c r="AQ44" i="5" s="1"/>
  <c r="AS44" i="5" s="1"/>
  <c r="AT44" i="5" s="1"/>
  <c r="AU44" i="5" s="1"/>
  <c r="AV45" i="5" s="1"/>
  <c r="AX45" i="5" s="1"/>
  <c r="AY45" i="5" s="1"/>
  <c r="AZ45" i="5" s="1"/>
  <c r="BA46" i="5" s="1"/>
  <c r="BC46" i="5" s="1"/>
  <c r="BD46" i="5" s="1"/>
  <c r="BE46" i="5" s="1"/>
  <c r="BF47" i="5" s="1"/>
  <c r="BH47" i="5" s="1"/>
  <c r="BI47" i="5" s="1"/>
  <c r="BJ47" i="5" s="1"/>
  <c r="BK48" i="5" s="1"/>
  <c r="BM48" i="5" s="1"/>
  <c r="BN48" i="5" s="1"/>
  <c r="BO48" i="5" s="1"/>
  <c r="BP49" i="5" s="1"/>
  <c r="BR49" i="5" s="1"/>
  <c r="BS49" i="5" s="1"/>
  <c r="BT49" i="5" s="1"/>
  <c r="BU50" i="5" s="1"/>
  <c r="BW50" i="5" s="1"/>
  <c r="BX50" i="5" s="1"/>
  <c r="BY50" i="5" s="1"/>
  <c r="BZ51" i="5" s="1"/>
  <c r="CB51" i="5" s="1"/>
  <c r="CC51" i="5" s="1"/>
  <c r="CD51" i="5" s="1"/>
  <c r="CE52" i="5" s="1"/>
  <c r="CG52" i="5" s="1"/>
  <c r="CH52" i="5" s="1"/>
  <c r="CI52" i="5" s="1"/>
  <c r="CJ53" i="5" s="1"/>
  <c r="CL53" i="5" s="1"/>
  <c r="CM53" i="5" s="1"/>
  <c r="CN53" i="5" s="1"/>
  <c r="CO54" i="5" s="1"/>
  <c r="CQ54" i="5" s="1"/>
  <c r="CR54" i="5" s="1"/>
  <c r="CS54" i="5" s="1"/>
  <c r="CT55" i="5" s="1"/>
  <c r="CV55" i="5" s="1"/>
  <c r="CW55" i="5" s="1"/>
  <c r="CX55" i="5" s="1"/>
  <c r="CY56" i="5" s="1"/>
  <c r="DA56" i="5" s="1"/>
  <c r="DB56" i="5" s="1"/>
  <c r="DC56" i="5" s="1"/>
  <c r="DD57" i="5" s="1"/>
  <c r="DF57" i="5" s="1"/>
  <c r="DG57" i="5" s="1"/>
  <c r="DH57" i="5" s="1"/>
  <c r="DI58" i="5" s="1"/>
  <c r="DK58" i="5" s="1"/>
  <c r="DL58" i="5" s="1"/>
  <c r="DM58" i="5" s="1"/>
  <c r="DN59" i="5" s="1"/>
  <c r="DP59" i="5" s="1"/>
  <c r="DQ59" i="5" s="1"/>
  <c r="DR59" i="5" s="1"/>
  <c r="DS60" i="5" s="1"/>
  <c r="DU60" i="5" s="1"/>
  <c r="DV60" i="5" s="1"/>
  <c r="DW60" i="5" s="1"/>
  <c r="DX61" i="5" s="1"/>
  <c r="DZ61" i="5" s="1"/>
  <c r="EA61" i="5" s="1"/>
  <c r="EB61" i="5" s="1"/>
  <c r="EC62" i="5" s="1"/>
  <c r="EE62" i="5" s="1"/>
  <c r="EF62" i="5" s="1"/>
  <c r="EG62" i="5" s="1"/>
  <c r="EH63" i="5" s="1"/>
  <c r="EJ63" i="5" s="1"/>
  <c r="EK63" i="5" s="1"/>
  <c r="EL63" i="5" s="1"/>
  <c r="EM64" i="5" s="1"/>
  <c r="EO64" i="5" s="1"/>
  <c r="EP64" i="5" s="1"/>
  <c r="EQ64" i="5" s="1"/>
  <c r="ER65" i="5" s="1"/>
  <c r="ET65" i="5" s="1"/>
  <c r="EU65" i="5" s="1"/>
  <c r="EV65" i="5" s="1"/>
  <c r="EW66" i="5" s="1"/>
  <c r="EY66" i="5" s="1"/>
  <c r="EZ66" i="5" s="1"/>
  <c r="FA66" i="5" s="1"/>
  <c r="FB67" i="5" s="1"/>
  <c r="FD67" i="5" s="1"/>
  <c r="FE67" i="5" s="1"/>
  <c r="FF67" i="5" s="1"/>
  <c r="FG68" i="5" s="1"/>
  <c r="FI68" i="5" s="1"/>
  <c r="FJ68" i="5" s="1"/>
  <c r="FK68" i="5" s="1"/>
  <c r="FL69" i="5" s="1"/>
  <c r="FN69" i="5" s="1"/>
  <c r="FO69" i="5" s="1"/>
  <c r="FP69" i="5" s="1"/>
  <c r="FQ70" i="5" s="1"/>
  <c r="FS70" i="5" s="1"/>
  <c r="FT70" i="5" s="1"/>
  <c r="FU70" i="5" s="1"/>
  <c r="FV71" i="5" s="1"/>
  <c r="FX71" i="5" s="1"/>
  <c r="FY71" i="5" s="1"/>
  <c r="FZ71" i="5" s="1"/>
  <c r="GA72" i="5" s="1"/>
  <c r="GC72" i="5" s="1"/>
  <c r="GD72" i="5" s="1"/>
  <c r="GE72" i="5" s="1"/>
  <c r="GF73" i="5" s="1"/>
  <c r="F34" i="5"/>
  <c r="G34" i="5" s="1"/>
  <c r="H35" i="5" s="1"/>
  <c r="J35" i="5" s="1"/>
  <c r="K35" i="5" s="1"/>
  <c r="L35" i="5" s="1"/>
  <c r="M36" i="5" s="1"/>
  <c r="O36" i="5" s="1"/>
  <c r="P36" i="5" s="1"/>
  <c r="Q36" i="5" s="1"/>
  <c r="R37" i="5" s="1"/>
  <c r="T37" i="5" s="1"/>
  <c r="U37" i="5" s="1"/>
  <c r="V37" i="5" s="1"/>
  <c r="W38" i="5" s="1"/>
  <c r="Y38" i="5" s="1"/>
  <c r="Z38" i="5" s="1"/>
  <c r="AA38" i="5" s="1"/>
  <c r="AB39" i="5" s="1"/>
  <c r="AD39" i="5" s="1"/>
  <c r="AE39" i="5" s="1"/>
  <c r="AF39" i="5" s="1"/>
  <c r="AG40" i="5" s="1"/>
  <c r="AI40" i="5" s="1"/>
  <c r="AJ40" i="5" s="1"/>
  <c r="AK40" i="5" s="1"/>
  <c r="AL41" i="5" s="1"/>
  <c r="AN41" i="5" s="1"/>
  <c r="AO41" i="5" s="1"/>
  <c r="AP41" i="5" s="1"/>
  <c r="AQ42" i="5" s="1"/>
  <c r="AS42" i="5" s="1"/>
  <c r="AT42" i="5" s="1"/>
  <c r="AU42" i="5" s="1"/>
  <c r="AV43" i="5" s="1"/>
  <c r="AX43" i="5" s="1"/>
  <c r="AY43" i="5" s="1"/>
  <c r="AZ43" i="5" s="1"/>
  <c r="BA44" i="5" s="1"/>
  <c r="BC44" i="5" s="1"/>
  <c r="BD44" i="5" s="1"/>
  <c r="BE44" i="5" s="1"/>
  <c r="BF45" i="5" s="1"/>
  <c r="BH45" i="5" s="1"/>
  <c r="BI45" i="5" s="1"/>
  <c r="BJ45" i="5" s="1"/>
  <c r="BK46" i="5" s="1"/>
  <c r="BM46" i="5" s="1"/>
  <c r="BN46" i="5" s="1"/>
  <c r="BO46" i="5" s="1"/>
  <c r="BP47" i="5" s="1"/>
  <c r="BR47" i="5" s="1"/>
  <c r="BS47" i="5" s="1"/>
  <c r="BT47" i="5" s="1"/>
  <c r="BU48" i="5" s="1"/>
  <c r="BW48" i="5" s="1"/>
  <c r="BX48" i="5" s="1"/>
  <c r="BY48" i="5" s="1"/>
  <c r="BZ49" i="5" s="1"/>
  <c r="CB49" i="5" s="1"/>
  <c r="CC49" i="5" s="1"/>
  <c r="CD49" i="5" s="1"/>
  <c r="CE50" i="5" s="1"/>
  <c r="CG50" i="5" s="1"/>
  <c r="CH50" i="5" s="1"/>
  <c r="CI50" i="5" s="1"/>
  <c r="CJ51" i="5" s="1"/>
  <c r="CL51" i="5" s="1"/>
  <c r="CM51" i="5" s="1"/>
  <c r="CN51" i="5" s="1"/>
  <c r="CO52" i="5" s="1"/>
  <c r="CQ52" i="5" s="1"/>
  <c r="CR52" i="5" s="1"/>
  <c r="CS52" i="5" s="1"/>
  <c r="CT53" i="5" s="1"/>
  <c r="CV53" i="5" s="1"/>
  <c r="CW53" i="5" s="1"/>
  <c r="CX53" i="5" s="1"/>
  <c r="CY54" i="5" s="1"/>
  <c r="DA54" i="5" s="1"/>
  <c r="DB54" i="5" s="1"/>
  <c r="DC54" i="5" s="1"/>
  <c r="DD55" i="5" s="1"/>
  <c r="DF55" i="5" s="1"/>
  <c r="DG55" i="5" s="1"/>
  <c r="DH55" i="5" s="1"/>
  <c r="DI56" i="5" s="1"/>
  <c r="DK56" i="5" s="1"/>
  <c r="DL56" i="5" s="1"/>
  <c r="DM56" i="5" s="1"/>
  <c r="DN57" i="5" s="1"/>
  <c r="DP57" i="5" s="1"/>
  <c r="DQ57" i="5" s="1"/>
  <c r="DR57" i="5" s="1"/>
  <c r="DS58" i="5" s="1"/>
  <c r="DU58" i="5" s="1"/>
  <c r="DV58" i="5" s="1"/>
  <c r="DW58" i="5" s="1"/>
  <c r="DX59" i="5" s="1"/>
  <c r="DZ59" i="5" s="1"/>
  <c r="EA59" i="5" s="1"/>
  <c r="EB59" i="5" s="1"/>
  <c r="EC60" i="5" s="1"/>
  <c r="EE60" i="5" s="1"/>
  <c r="EF60" i="5" s="1"/>
  <c r="EG60" i="5" s="1"/>
  <c r="EH61" i="5" s="1"/>
  <c r="EJ61" i="5" s="1"/>
  <c r="EK61" i="5" s="1"/>
  <c r="EL61" i="5" s="1"/>
  <c r="EM62" i="5" s="1"/>
  <c r="EO62" i="5" s="1"/>
  <c r="EP62" i="5" s="1"/>
  <c r="EQ62" i="5" s="1"/>
  <c r="ER63" i="5" s="1"/>
  <c r="ET63" i="5" s="1"/>
  <c r="EU63" i="5" s="1"/>
  <c r="EV63" i="5" s="1"/>
  <c r="EW64" i="5" s="1"/>
  <c r="EY64" i="5" s="1"/>
  <c r="EZ64" i="5" s="1"/>
  <c r="FA64" i="5" s="1"/>
  <c r="FB65" i="5" s="1"/>
  <c r="FD65" i="5" s="1"/>
  <c r="FE65" i="5" s="1"/>
  <c r="FF65" i="5" s="1"/>
  <c r="FG66" i="5" s="1"/>
  <c r="FI66" i="5" s="1"/>
  <c r="FJ66" i="5" s="1"/>
  <c r="FK66" i="5" s="1"/>
  <c r="FL67" i="5" s="1"/>
  <c r="FN67" i="5" s="1"/>
  <c r="FO67" i="5" s="1"/>
  <c r="FP67" i="5" s="1"/>
  <c r="FQ68" i="5" s="1"/>
  <c r="FS68" i="5" s="1"/>
  <c r="FT68" i="5" s="1"/>
  <c r="FU68" i="5" s="1"/>
  <c r="FV69" i="5" s="1"/>
  <c r="FX69" i="5" s="1"/>
  <c r="FY69" i="5" s="1"/>
  <c r="FZ69" i="5" s="1"/>
  <c r="GA70" i="5" s="1"/>
  <c r="GC70" i="5" s="1"/>
  <c r="GD70" i="5" s="1"/>
  <c r="GE70" i="5" s="1"/>
  <c r="GF71" i="5" s="1"/>
  <c r="F25" i="5"/>
  <c r="G25" i="5" s="1"/>
  <c r="H26" i="5" s="1"/>
  <c r="J26" i="5" s="1"/>
  <c r="K26" i="5" s="1"/>
  <c r="L26" i="5" s="1"/>
  <c r="M27" i="5" s="1"/>
  <c r="O27" i="5" s="1"/>
  <c r="P27" i="5" s="1"/>
  <c r="Q27" i="5" s="1"/>
  <c r="R28" i="5" s="1"/>
  <c r="T28" i="5" s="1"/>
  <c r="U28" i="5" s="1"/>
  <c r="V28" i="5" s="1"/>
  <c r="W29" i="5" s="1"/>
  <c r="Y29" i="5" s="1"/>
  <c r="Z29" i="5" s="1"/>
  <c r="AA29" i="5" s="1"/>
  <c r="AB30" i="5" s="1"/>
  <c r="AD30" i="5" s="1"/>
  <c r="AE30" i="5" s="1"/>
  <c r="AF30" i="5" s="1"/>
  <c r="AG31" i="5" s="1"/>
  <c r="AI31" i="5" s="1"/>
  <c r="AJ31" i="5" s="1"/>
  <c r="AK31" i="5" s="1"/>
  <c r="AL32" i="5" s="1"/>
  <c r="AN32" i="5" s="1"/>
  <c r="AO32" i="5" s="1"/>
  <c r="AP32" i="5" s="1"/>
  <c r="AQ33" i="5" s="1"/>
  <c r="AS33" i="5" s="1"/>
  <c r="AT33" i="5" s="1"/>
  <c r="AU33" i="5" s="1"/>
  <c r="AV34" i="5" s="1"/>
  <c r="AX34" i="5" s="1"/>
  <c r="AY34" i="5" s="1"/>
  <c r="AZ34" i="5" s="1"/>
  <c r="BA35" i="5" s="1"/>
  <c r="BC35" i="5" s="1"/>
  <c r="BD35" i="5" s="1"/>
  <c r="BE35" i="5" s="1"/>
  <c r="BF36" i="5" s="1"/>
  <c r="BH36" i="5" s="1"/>
  <c r="BI36" i="5" s="1"/>
  <c r="BJ36" i="5" s="1"/>
  <c r="BK37" i="5" s="1"/>
  <c r="BM37" i="5" s="1"/>
  <c r="BN37" i="5" s="1"/>
  <c r="F20" i="5"/>
  <c r="G20" i="5" s="1"/>
  <c r="H21" i="5" s="1"/>
  <c r="J21" i="5" s="1"/>
  <c r="K21" i="5" s="1"/>
  <c r="L21" i="5" s="1"/>
  <c r="M22" i="5" s="1"/>
  <c r="O22" i="5" s="1"/>
  <c r="P22" i="5" s="1"/>
  <c r="Q22" i="5" s="1"/>
  <c r="R23" i="5" s="1"/>
  <c r="T23" i="5" s="1"/>
  <c r="U23" i="5" s="1"/>
  <c r="V23" i="5" s="1"/>
  <c r="W24" i="5" s="1"/>
  <c r="Y24" i="5" s="1"/>
  <c r="Z24" i="5" s="1"/>
  <c r="AA24" i="5" s="1"/>
  <c r="AB25" i="5" s="1"/>
  <c r="AD25" i="5" s="1"/>
  <c r="AE25" i="5" s="1"/>
  <c r="AF25" i="5" s="1"/>
  <c r="AG26" i="5" s="1"/>
  <c r="AI26" i="5" s="1"/>
  <c r="AJ26" i="5" s="1"/>
  <c r="AK26" i="5" s="1"/>
  <c r="AL27" i="5" s="1"/>
  <c r="AN27" i="5" s="1"/>
  <c r="AO27" i="5" s="1"/>
  <c r="AP27" i="5" s="1"/>
  <c r="AQ28" i="5" s="1"/>
  <c r="AS28" i="5" s="1"/>
  <c r="AT28" i="5" s="1"/>
  <c r="AU28" i="5" s="1"/>
  <c r="AV29" i="5" s="1"/>
  <c r="AX29" i="5" s="1"/>
  <c r="AY29" i="5" s="1"/>
  <c r="AZ29" i="5" s="1"/>
  <c r="BA30" i="5" s="1"/>
  <c r="BC30" i="5" s="1"/>
  <c r="BD30" i="5" s="1"/>
  <c r="BE30" i="5" s="1"/>
  <c r="BF31" i="5" s="1"/>
  <c r="BH31" i="5" s="1"/>
  <c r="BI31" i="5" s="1"/>
  <c r="BJ31" i="5" s="1"/>
  <c r="BK32" i="5" s="1"/>
  <c r="BM32" i="5" s="1"/>
  <c r="BN32" i="5" s="1"/>
  <c r="BO32" i="5" s="1"/>
  <c r="BP33" i="5" s="1"/>
  <c r="BR33" i="5" s="1"/>
  <c r="BS33" i="5" s="1"/>
  <c r="BT33" i="5" s="1"/>
  <c r="BU34" i="5" s="1"/>
  <c r="BW34" i="5" s="1"/>
  <c r="BX34" i="5" s="1"/>
  <c r="BY34" i="5" s="1"/>
  <c r="BZ35" i="5" s="1"/>
  <c r="CB35" i="5" s="1"/>
  <c r="CC35" i="5" s="1"/>
  <c r="CD35" i="5" s="1"/>
  <c r="CE36" i="5" s="1"/>
  <c r="CG36" i="5" s="1"/>
  <c r="CH36" i="5" s="1"/>
  <c r="CI36" i="5" s="1"/>
  <c r="CJ37" i="5" s="1"/>
  <c r="CL37" i="5" s="1"/>
  <c r="CM37" i="5" s="1"/>
  <c r="CN37" i="5" s="1"/>
  <c r="CO38" i="5" s="1"/>
  <c r="CQ38" i="5" s="1"/>
  <c r="CR38" i="5" s="1"/>
  <c r="CS38" i="5" s="1"/>
  <c r="CT39" i="5" s="1"/>
  <c r="CV39" i="5" s="1"/>
  <c r="CW39" i="5" s="1"/>
  <c r="CX39" i="5" s="1"/>
  <c r="CY40" i="5" s="1"/>
  <c r="DA40" i="5" s="1"/>
  <c r="DB40" i="5" s="1"/>
  <c r="DC40" i="5" s="1"/>
  <c r="DD41" i="5" s="1"/>
  <c r="DF41" i="5" s="1"/>
  <c r="DG41" i="5" s="1"/>
  <c r="DH41" i="5" s="1"/>
  <c r="DI42" i="5" s="1"/>
  <c r="DK42" i="5" s="1"/>
  <c r="DL42" i="5" s="1"/>
  <c r="DM42" i="5" s="1"/>
  <c r="DN43" i="5" s="1"/>
  <c r="DP43" i="5" s="1"/>
  <c r="DQ43" i="5" s="1"/>
  <c r="DR43" i="5" s="1"/>
  <c r="DS44" i="5" s="1"/>
  <c r="DU44" i="5" s="1"/>
  <c r="DV44" i="5" s="1"/>
  <c r="DW44" i="5" s="1"/>
  <c r="DX45" i="5" s="1"/>
  <c r="DZ45" i="5" s="1"/>
  <c r="EA45" i="5" s="1"/>
  <c r="EB45" i="5" s="1"/>
  <c r="EC46" i="5" s="1"/>
  <c r="EE46" i="5" s="1"/>
  <c r="EF46" i="5" s="1"/>
  <c r="EG46" i="5" s="1"/>
  <c r="EH47" i="5" s="1"/>
  <c r="EJ47" i="5" s="1"/>
  <c r="EK47" i="5" s="1"/>
  <c r="EL47" i="5" s="1"/>
  <c r="EM48" i="5" s="1"/>
  <c r="EO48" i="5" s="1"/>
  <c r="EP48" i="5" s="1"/>
  <c r="EQ48" i="5" s="1"/>
  <c r="ER49" i="5" s="1"/>
  <c r="ET49" i="5" s="1"/>
  <c r="EU49" i="5" s="1"/>
  <c r="EV49" i="5" s="1"/>
  <c r="EW50" i="5" s="1"/>
  <c r="EY50" i="5" s="1"/>
  <c r="EZ50" i="5" s="1"/>
  <c r="FA50" i="5" s="1"/>
  <c r="FB51" i="5" s="1"/>
  <c r="FD51" i="5" s="1"/>
  <c r="FE51" i="5" s="1"/>
  <c r="FF51" i="5" s="1"/>
  <c r="FG52" i="5" s="1"/>
  <c r="FI52" i="5" s="1"/>
  <c r="FJ52" i="5" s="1"/>
  <c r="FK52" i="5" s="1"/>
  <c r="FL53" i="5" s="1"/>
  <c r="FN53" i="5" s="1"/>
  <c r="FO53" i="5" s="1"/>
  <c r="FP53" i="5" s="1"/>
  <c r="FQ54" i="5" s="1"/>
  <c r="FS54" i="5" s="1"/>
  <c r="FT54" i="5" s="1"/>
  <c r="FU54" i="5" s="1"/>
  <c r="FV55" i="5" s="1"/>
  <c r="FX55" i="5" s="1"/>
  <c r="FY55" i="5" s="1"/>
  <c r="FZ55" i="5" s="1"/>
  <c r="GA56" i="5" s="1"/>
  <c r="GC56" i="5" s="1"/>
  <c r="GD56" i="5" s="1"/>
  <c r="GE56" i="5" s="1"/>
  <c r="GF57" i="5" s="1"/>
  <c r="F17" i="5"/>
  <c r="G17" i="5" s="1"/>
  <c r="H18" i="5" s="1"/>
  <c r="J18" i="5" s="1"/>
  <c r="K18" i="5" s="1"/>
  <c r="L18" i="5" s="1"/>
  <c r="M19" i="5" s="1"/>
  <c r="O19" i="5" s="1"/>
  <c r="P19" i="5" s="1"/>
  <c r="Q19" i="5" s="1"/>
  <c r="R20" i="5" s="1"/>
  <c r="T20" i="5" s="1"/>
  <c r="U20" i="5" s="1"/>
  <c r="V20" i="5" s="1"/>
  <c r="W21" i="5" s="1"/>
  <c r="Y21" i="5" s="1"/>
  <c r="Z21" i="5" s="1"/>
  <c r="AA21" i="5" s="1"/>
  <c r="AB22" i="5" s="1"/>
  <c r="AD22" i="5" s="1"/>
  <c r="AE22" i="5" s="1"/>
  <c r="AF22" i="5" s="1"/>
  <c r="AG23" i="5" s="1"/>
  <c r="AI23" i="5" s="1"/>
  <c r="AJ23" i="5" s="1"/>
  <c r="AK23" i="5" s="1"/>
  <c r="AL24" i="5" s="1"/>
  <c r="AN24" i="5" s="1"/>
  <c r="AO24" i="5" s="1"/>
  <c r="AP24" i="5" s="1"/>
  <c r="AQ25" i="5" s="1"/>
  <c r="AS25" i="5" s="1"/>
  <c r="AT25" i="5" s="1"/>
  <c r="AU25" i="5" s="1"/>
  <c r="AV26" i="5" s="1"/>
  <c r="AX26" i="5" s="1"/>
  <c r="AY26" i="5" s="1"/>
  <c r="AZ26" i="5" s="1"/>
  <c r="BA27" i="5" s="1"/>
  <c r="BC27" i="5" s="1"/>
  <c r="BD27" i="5" s="1"/>
  <c r="BE27" i="5" s="1"/>
  <c r="BF28" i="5" s="1"/>
  <c r="BH28" i="5" s="1"/>
  <c r="BI28" i="5" s="1"/>
  <c r="BJ28" i="5" s="1"/>
  <c r="BK29" i="5" s="1"/>
  <c r="BM29" i="5" s="1"/>
  <c r="BN29" i="5" s="1"/>
  <c r="BO29" i="5" s="1"/>
  <c r="BP30" i="5" s="1"/>
  <c r="BR30" i="5" s="1"/>
  <c r="F9" i="5"/>
  <c r="G9" i="5" s="1"/>
  <c r="H10" i="5" s="1"/>
  <c r="J10" i="5" s="1"/>
  <c r="K10" i="5" s="1"/>
  <c r="L10" i="5" s="1"/>
  <c r="M11" i="5" s="1"/>
  <c r="O11" i="5" s="1"/>
  <c r="P11" i="5" s="1"/>
  <c r="Q11" i="5" s="1"/>
  <c r="R12" i="5" s="1"/>
  <c r="T12" i="5" s="1"/>
  <c r="U12" i="5" s="1"/>
  <c r="V12" i="5" s="1"/>
  <c r="W13" i="5" s="1"/>
  <c r="Y13" i="5" s="1"/>
  <c r="Z13" i="5" s="1"/>
  <c r="AA13" i="5" s="1"/>
  <c r="AB14" i="5" s="1"/>
  <c r="AD14" i="5" s="1"/>
  <c r="AE14" i="5" s="1"/>
  <c r="AF14" i="5" s="1"/>
  <c r="AG15" i="5" s="1"/>
  <c r="AI15" i="5" s="1"/>
  <c r="AJ15" i="5" s="1"/>
  <c r="AK15" i="5" s="1"/>
  <c r="AL16" i="5" s="1"/>
  <c r="AN16" i="5" s="1"/>
  <c r="F7" i="5"/>
  <c r="G7" i="5" s="1"/>
  <c r="H8" i="5" s="1"/>
  <c r="J8" i="5" s="1"/>
  <c r="K8" i="5" s="1"/>
  <c r="L8" i="5" s="1"/>
  <c r="M9" i="5" s="1"/>
  <c r="O9" i="5" s="1"/>
  <c r="P9" i="5" s="1"/>
  <c r="Q9" i="5" s="1"/>
  <c r="R10" i="5" s="1"/>
  <c r="T10" i="5" s="1"/>
  <c r="U10" i="5" s="1"/>
  <c r="V10" i="5" s="1"/>
  <c r="W11" i="5" s="1"/>
  <c r="Y11" i="5" s="1"/>
  <c r="Z11" i="5" s="1"/>
  <c r="AA11" i="5" s="1"/>
  <c r="AB12" i="5" s="1"/>
  <c r="AD12" i="5" s="1"/>
  <c r="AE12" i="5" s="1"/>
  <c r="AF12" i="5" s="1"/>
  <c r="AG13" i="5" s="1"/>
  <c r="AI13" i="5" s="1"/>
  <c r="AJ13" i="5" s="1"/>
  <c r="AK13" i="5" s="1"/>
  <c r="AL14" i="5" s="1"/>
  <c r="AN14" i="5" s="1"/>
  <c r="AO14" i="5" s="1"/>
  <c r="AP14" i="5" s="1"/>
  <c r="AQ15" i="5" s="1"/>
  <c r="AS15" i="5" s="1"/>
  <c r="AT15" i="5" s="1"/>
  <c r="AU15" i="5" s="1"/>
  <c r="AV16" i="5" s="1"/>
  <c r="AX16" i="5" s="1"/>
  <c r="F5" i="5"/>
  <c r="G5" i="5" s="1"/>
  <c r="H6" i="5" s="1"/>
  <c r="J6" i="5" s="1"/>
  <c r="K6" i="5" s="1"/>
  <c r="L6" i="5" s="1"/>
  <c r="M7" i="5" s="1"/>
  <c r="O7" i="5" s="1"/>
  <c r="P7" i="5" s="1"/>
  <c r="Q7" i="5" s="1"/>
  <c r="R8" i="5" s="1"/>
  <c r="T8" i="5" s="1"/>
  <c r="U8" i="5" s="1"/>
  <c r="V8" i="5" s="1"/>
  <c r="W9" i="5" s="1"/>
  <c r="Y9" i="5" s="1"/>
  <c r="Z9" i="5" s="1"/>
  <c r="AA9" i="5" s="1"/>
  <c r="AB10" i="5" s="1"/>
  <c r="AD10" i="5" s="1"/>
  <c r="AE10" i="5" s="1"/>
  <c r="AF10" i="5" s="1"/>
  <c r="AG11" i="5" s="1"/>
  <c r="AI11" i="5" s="1"/>
  <c r="AJ11" i="5" s="1"/>
  <c r="AK11" i="5" s="1"/>
  <c r="AL12" i="5" s="1"/>
  <c r="AN12" i="5" s="1"/>
  <c r="AO12" i="5" s="1"/>
  <c r="AP12" i="5" s="1"/>
  <c r="AQ13" i="5" s="1"/>
  <c r="AS13" i="5" s="1"/>
  <c r="AT13" i="5" s="1"/>
  <c r="AU13" i="5" s="1"/>
  <c r="AV14" i="5" s="1"/>
  <c r="AX14" i="5" s="1"/>
  <c r="AY14" i="5" s="1"/>
  <c r="AZ14" i="5" s="1"/>
  <c r="BA15" i="5" s="1"/>
  <c r="BC15" i="5" s="1"/>
  <c r="BD15" i="5" s="1"/>
  <c r="BE15" i="5" s="1"/>
  <c r="BF16" i="5" s="1"/>
  <c r="BH16" i="5" s="1"/>
  <c r="E2" i="5"/>
  <c r="AA4" i="3" l="1"/>
  <c r="AB5" i="3" s="1"/>
  <c r="AM4" i="3"/>
  <c r="AN5" i="3" s="1"/>
  <c r="AY4" i="3"/>
  <c r="AZ5" i="3" s="1"/>
  <c r="BK4" i="3"/>
  <c r="BL5" i="3" s="1"/>
  <c r="BW4" i="3"/>
  <c r="BX5" i="3" s="1"/>
  <c r="CI4" i="3"/>
  <c r="CJ5" i="3" s="1"/>
  <c r="U5" i="3"/>
  <c r="V6" i="3" s="1"/>
  <c r="AG5" i="3"/>
  <c r="AH6" i="3" s="1"/>
  <c r="AS5" i="3"/>
  <c r="AT6" i="3" s="1"/>
  <c r="BE5" i="3"/>
  <c r="BF6" i="3" s="1"/>
  <c r="BQ5" i="3"/>
  <c r="BR6" i="3" s="1"/>
  <c r="CC5" i="3"/>
  <c r="CD6" i="3" s="1"/>
  <c r="CO5" i="3"/>
  <c r="CP6" i="3" s="1"/>
  <c r="R6" i="3"/>
  <c r="S7" i="3" s="1"/>
  <c r="R10" i="3"/>
  <c r="S11" i="3" s="1"/>
  <c r="R14" i="3"/>
  <c r="S15" i="3" s="1"/>
  <c r="R18" i="3"/>
  <c r="S19" i="3" s="1"/>
  <c r="R7" i="3"/>
  <c r="S8" i="3" s="1"/>
  <c r="R11" i="3"/>
  <c r="S12" i="3" s="1"/>
  <c r="R15" i="3"/>
  <c r="S16" i="3" s="1"/>
  <c r="R19" i="3"/>
  <c r="S20" i="3" s="1"/>
  <c r="V26" i="3"/>
  <c r="U25" i="3"/>
  <c r="V28" i="3"/>
  <c r="U27" i="3"/>
  <c r="V30" i="3"/>
  <c r="U29" i="3"/>
  <c r="V32" i="3"/>
  <c r="U31" i="3"/>
  <c r="V34" i="3"/>
  <c r="U33" i="3"/>
  <c r="V36" i="3"/>
  <c r="U35" i="3"/>
  <c r="V38" i="3"/>
  <c r="U37" i="3"/>
  <c r="V40" i="3"/>
  <c r="U39" i="3"/>
  <c r="V42" i="3"/>
  <c r="U41" i="3"/>
  <c r="V44" i="3"/>
  <c r="U43" i="3"/>
  <c r="S54" i="3"/>
  <c r="R53" i="3"/>
  <c r="U19" i="21"/>
  <c r="V20" i="21" s="1"/>
  <c r="S11" i="21"/>
  <c r="R10" i="21"/>
  <c r="S20" i="21"/>
  <c r="U20" i="21" s="1"/>
  <c r="V21" i="21" s="1"/>
  <c r="R19" i="21"/>
  <c r="S12" i="21"/>
  <c r="U12" i="21" s="1"/>
  <c r="V13" i="21" s="1"/>
  <c r="R11" i="21"/>
  <c r="CA7" i="21"/>
  <c r="BZ6" i="21"/>
  <c r="BC7" i="21"/>
  <c r="BE7" i="21" s="1"/>
  <c r="BF8" i="21" s="1"/>
  <c r="BH8" i="21" s="1"/>
  <c r="BI9" i="21" s="1"/>
  <c r="BB6" i="21"/>
  <c r="AE7" i="21"/>
  <c r="AG7" i="21" s="1"/>
  <c r="AH8" i="21" s="1"/>
  <c r="AD6" i="21"/>
  <c r="AT7" i="21"/>
  <c r="AS6" i="21"/>
  <c r="AN7" i="21"/>
  <c r="AM6" i="21"/>
  <c r="U46" i="3"/>
  <c r="V47" i="3" s="1"/>
  <c r="S21" i="21"/>
  <c r="R20" i="21"/>
  <c r="S13" i="21"/>
  <c r="U13" i="21" s="1"/>
  <c r="V14" i="21" s="1"/>
  <c r="R12" i="21"/>
  <c r="U22" i="21"/>
  <c r="V23" i="21" s="1"/>
  <c r="S14" i="21"/>
  <c r="R13" i="21"/>
  <c r="BI7" i="21"/>
  <c r="BH6" i="21"/>
  <c r="U4" i="3"/>
  <c r="V5" i="3" s="1"/>
  <c r="AG4" i="3"/>
  <c r="AH5" i="3" s="1"/>
  <c r="AS4" i="3"/>
  <c r="AT5" i="3" s="1"/>
  <c r="BE4" i="3"/>
  <c r="BF5" i="3" s="1"/>
  <c r="BQ4" i="3"/>
  <c r="BR5" i="3" s="1"/>
  <c r="CC4" i="3"/>
  <c r="CD5" i="3" s="1"/>
  <c r="CO4" i="3"/>
  <c r="CP5" i="3" s="1"/>
  <c r="R5" i="3"/>
  <c r="S6" i="3" s="1"/>
  <c r="AA5" i="3"/>
  <c r="AB6" i="3" s="1"/>
  <c r="AM5" i="3"/>
  <c r="AN6" i="3" s="1"/>
  <c r="AY5" i="3"/>
  <c r="AZ6" i="3" s="1"/>
  <c r="BK5" i="3"/>
  <c r="BL6" i="3" s="1"/>
  <c r="BW5" i="3"/>
  <c r="BX6" i="3" s="1"/>
  <c r="CI5" i="3"/>
  <c r="CJ6" i="3" s="1"/>
  <c r="R8" i="3"/>
  <c r="S9" i="3" s="1"/>
  <c r="R12" i="3"/>
  <c r="S13" i="3" s="1"/>
  <c r="R16" i="3"/>
  <c r="S17" i="3" s="1"/>
  <c r="R20" i="3"/>
  <c r="S21" i="3" s="1"/>
  <c r="R9" i="3"/>
  <c r="S10" i="3" s="1"/>
  <c r="R13" i="3"/>
  <c r="S14" i="3" s="1"/>
  <c r="R17" i="3"/>
  <c r="S18" i="3" s="1"/>
  <c r="S22" i="3"/>
  <c r="R21" i="3"/>
  <c r="Y25" i="3"/>
  <c r="X24" i="3"/>
  <c r="V27" i="3"/>
  <c r="U26" i="3"/>
  <c r="V29" i="3"/>
  <c r="U28" i="3"/>
  <c r="V31" i="3"/>
  <c r="U30" i="3"/>
  <c r="V33" i="3"/>
  <c r="U32" i="3"/>
  <c r="V35" i="3"/>
  <c r="U34" i="3"/>
  <c r="V37" i="3"/>
  <c r="U36" i="3"/>
  <c r="V39" i="3"/>
  <c r="U38" i="3"/>
  <c r="V41" i="3"/>
  <c r="U40" i="3"/>
  <c r="V43" i="3"/>
  <c r="U42" i="3"/>
  <c r="U44" i="3"/>
  <c r="V45" i="3" s="1"/>
  <c r="S52" i="3"/>
  <c r="R51" i="3"/>
  <c r="S56" i="3"/>
  <c r="U56" i="3" s="1"/>
  <c r="R55" i="3"/>
  <c r="U25" i="21"/>
  <c r="V26" i="21" s="1"/>
  <c r="X26" i="21" s="1"/>
  <c r="Y27" i="21" s="1"/>
  <c r="U15" i="21"/>
  <c r="V16" i="21" s="1"/>
  <c r="X16" i="21" s="1"/>
  <c r="Y17" i="21" s="1"/>
  <c r="AA17" i="21" s="1"/>
  <c r="AB18" i="21" s="1"/>
  <c r="AD18" i="21" s="1"/>
  <c r="AE19" i="21" s="1"/>
  <c r="S24" i="21"/>
  <c r="R23" i="21"/>
  <c r="S16" i="21"/>
  <c r="R15" i="21"/>
  <c r="CM7" i="21"/>
  <c r="CL6" i="21"/>
  <c r="BO7" i="21"/>
  <c r="BN6" i="21"/>
  <c r="AQ7" i="21"/>
  <c r="AP6" i="21"/>
  <c r="S7" i="21"/>
  <c r="R6" i="21"/>
  <c r="BF7" i="21"/>
  <c r="BH7" i="21" s="1"/>
  <c r="BI8" i="21" s="1"/>
  <c r="BE6" i="21"/>
  <c r="AH7" i="21"/>
  <c r="AG6" i="21"/>
  <c r="AB7" i="21"/>
  <c r="AA6" i="21"/>
  <c r="U27" i="21"/>
  <c r="V28" i="21" s="1"/>
  <c r="X28" i="21" s="1"/>
  <c r="Y29" i="21" s="1"/>
  <c r="S17" i="21"/>
  <c r="R16" i="21"/>
  <c r="U10" i="21"/>
  <c r="V11" i="21" s="1"/>
  <c r="S18" i="21"/>
  <c r="R17" i="21"/>
  <c r="CG7" i="21"/>
  <c r="CI7" i="21" s="1"/>
  <c r="CJ8" i="21" s="1"/>
  <c r="CL8" i="21" s="1"/>
  <c r="CM9" i="21" s="1"/>
  <c r="CF6" i="21"/>
  <c r="AK7" i="21"/>
  <c r="AJ6" i="21"/>
  <c r="AJ77" i="5"/>
  <c r="AK77" i="5" s="1"/>
  <c r="AL78" i="5" s="1"/>
  <c r="AN78" i="5" s="1"/>
  <c r="AO78" i="5" s="1"/>
  <c r="AP78" i="5" s="1"/>
  <c r="AQ79" i="5" s="1"/>
  <c r="AS79" i="5" s="1"/>
  <c r="AT79" i="5" s="1"/>
  <c r="AU79" i="5" s="1"/>
  <c r="AV80" i="5" s="1"/>
  <c r="AX80" i="5" s="1"/>
  <c r="AY80" i="5" s="1"/>
  <c r="AZ80" i="5" s="1"/>
  <c r="BA81" i="5" s="1"/>
  <c r="BC81" i="5" s="1"/>
  <c r="BD81" i="5" s="1"/>
  <c r="BE81" i="5" s="1"/>
  <c r="BF82" i="5" s="1"/>
  <c r="BH82" i="5" s="1"/>
  <c r="BI82" i="5" s="1"/>
  <c r="BJ82" i="5" s="1"/>
  <c r="BK83" i="5" s="1"/>
  <c r="BM83" i="5" s="1"/>
  <c r="BN83" i="5" s="1"/>
  <c r="BO83" i="5" s="1"/>
  <c r="BP84" i="5" s="1"/>
  <c r="BR84" i="5" s="1"/>
  <c r="BS84" i="5" s="1"/>
  <c r="BT84" i="5" s="1"/>
  <c r="BU85" i="5" s="1"/>
  <c r="BW85" i="5" s="1"/>
  <c r="BX85" i="5" s="1"/>
  <c r="BY85" i="5" s="1"/>
  <c r="BZ86" i="5" s="1"/>
  <c r="CB86" i="5" s="1"/>
  <c r="CC86" i="5" s="1"/>
  <c r="CD86" i="5" s="1"/>
  <c r="CE87" i="5" s="1"/>
  <c r="CG87" i="5" s="1"/>
  <c r="CH87" i="5" s="1"/>
  <c r="CI87" i="5" s="1"/>
  <c r="CJ88" i="5" s="1"/>
  <c r="CL88" i="5" s="1"/>
  <c r="CM88" i="5" s="1"/>
  <c r="CN88" i="5" s="1"/>
  <c r="CO89" i="5" s="1"/>
  <c r="CQ89" i="5" s="1"/>
  <c r="CR89" i="5" s="1"/>
  <c r="CS89" i="5" s="1"/>
  <c r="CT90" i="5" s="1"/>
  <c r="CV90" i="5" s="1"/>
  <c r="CW90" i="5" s="1"/>
  <c r="CX90" i="5" s="1"/>
  <c r="CR9" i="5"/>
  <c r="CS9" i="5" s="1"/>
  <c r="CT10" i="5" s="1"/>
  <c r="CV10" i="5" s="1"/>
  <c r="CW10" i="5" s="1"/>
  <c r="CX10" i="5" s="1"/>
  <c r="CY11" i="5" s="1"/>
  <c r="DA11" i="5" s="1"/>
  <c r="DB11" i="5" s="1"/>
  <c r="DC11" i="5" s="1"/>
  <c r="DD12" i="5" s="1"/>
  <c r="DF12" i="5" s="1"/>
  <c r="DG12" i="5" s="1"/>
  <c r="DH12" i="5" s="1"/>
  <c r="DI13" i="5" s="1"/>
  <c r="DK13" i="5" s="1"/>
  <c r="DL13" i="5" s="1"/>
  <c r="DM13" i="5" s="1"/>
  <c r="DN14" i="5" s="1"/>
  <c r="DP14" i="5" s="1"/>
  <c r="DQ14" i="5" s="1"/>
  <c r="DR14" i="5" s="1"/>
  <c r="DS15" i="5" s="1"/>
  <c r="DU15" i="5" s="1"/>
  <c r="DV15" i="5" s="1"/>
  <c r="DW15" i="5" s="1"/>
  <c r="DX16" i="5" s="1"/>
  <c r="DZ16" i="5" s="1"/>
  <c r="EA16" i="5" s="1"/>
  <c r="EB16" i="5" s="1"/>
  <c r="EC17" i="5" s="1"/>
  <c r="EE17" i="5" s="1"/>
  <c r="EF17" i="5" s="1"/>
  <c r="EG17" i="5" s="1"/>
  <c r="EH18" i="5" s="1"/>
  <c r="EJ18" i="5" s="1"/>
  <c r="EK18" i="5" s="1"/>
  <c r="EL18" i="5" s="1"/>
  <c r="EM19" i="5" s="1"/>
  <c r="EO19" i="5" s="1"/>
  <c r="EP19" i="5" s="1"/>
  <c r="EQ19" i="5" s="1"/>
  <c r="ER20" i="5" s="1"/>
  <c r="ET20" i="5" s="1"/>
  <c r="EU20" i="5" s="1"/>
  <c r="EV20" i="5" s="1"/>
  <c r="EW21" i="5" s="1"/>
  <c r="EY21" i="5" s="1"/>
  <c r="EZ21" i="5" s="1"/>
  <c r="FA21" i="5" s="1"/>
  <c r="FB22" i="5" s="1"/>
  <c r="FD22" i="5" s="1"/>
  <c r="FE22" i="5" s="1"/>
  <c r="FF22" i="5" s="1"/>
  <c r="FG23" i="5" s="1"/>
  <c r="FI23" i="5" s="1"/>
  <c r="FJ23" i="5" s="1"/>
  <c r="FK23" i="5" s="1"/>
  <c r="FL24" i="5" s="1"/>
  <c r="FN24" i="5" s="1"/>
  <c r="FO24" i="5" s="1"/>
  <c r="FP24" i="5" s="1"/>
  <c r="FQ25" i="5" s="1"/>
  <c r="FS25" i="5" s="1"/>
  <c r="FT25" i="5" s="1"/>
  <c r="FU25" i="5" s="1"/>
  <c r="FV26" i="5" s="1"/>
  <c r="FX26" i="5" s="1"/>
  <c r="FY26" i="5" s="1"/>
  <c r="FZ26" i="5" s="1"/>
  <c r="GA27" i="5" s="1"/>
  <c r="GC27" i="5" s="1"/>
  <c r="GD27" i="5" s="1"/>
  <c r="GE27" i="5" s="1"/>
  <c r="GF28" i="5" s="1"/>
  <c r="V25" i="3"/>
  <c r="U24" i="3"/>
  <c r="X46" i="3"/>
  <c r="Y47" i="3" s="1"/>
  <c r="S49" i="3"/>
  <c r="R48" i="3"/>
  <c r="CH75" i="5"/>
  <c r="CI75" i="5" s="1"/>
  <c r="CJ76" i="5" s="1"/>
  <c r="CL76" i="5" s="1"/>
  <c r="CM76" i="5" s="1"/>
  <c r="CN76" i="5" s="1"/>
  <c r="CO77" i="5" s="1"/>
  <c r="CQ77" i="5" s="1"/>
  <c r="BD77" i="5"/>
  <c r="BE77" i="5" s="1"/>
  <c r="BF78" i="5" s="1"/>
  <c r="BH78" i="5" s="1"/>
  <c r="U78" i="5"/>
  <c r="V78" i="5" s="1"/>
  <c r="W79" i="5" s="1"/>
  <c r="Y79" i="5" s="1"/>
  <c r="Z79" i="5" s="1"/>
  <c r="AA79" i="5" s="1"/>
  <c r="AB80" i="5" s="1"/>
  <c r="AD80" i="5" s="1"/>
  <c r="AE80" i="5" s="1"/>
  <c r="AF80" i="5" s="1"/>
  <c r="AG81" i="5" s="1"/>
  <c r="AI81" i="5" s="1"/>
  <c r="AJ81" i="5" s="1"/>
  <c r="AK81" i="5" s="1"/>
  <c r="AL82" i="5" s="1"/>
  <c r="AN82" i="5" s="1"/>
  <c r="AO82" i="5" s="1"/>
  <c r="AP82" i="5" s="1"/>
  <c r="AQ83" i="5" s="1"/>
  <c r="AS83" i="5" s="1"/>
  <c r="AT83" i="5" s="1"/>
  <c r="AU83" i="5" s="1"/>
  <c r="AV84" i="5" s="1"/>
  <c r="AX84" i="5" s="1"/>
  <c r="AY84" i="5" s="1"/>
  <c r="AZ84" i="5" s="1"/>
  <c r="BA85" i="5" s="1"/>
  <c r="BC85" i="5" s="1"/>
  <c r="BD85" i="5" s="1"/>
  <c r="BE85" i="5" s="1"/>
  <c r="BF86" i="5" s="1"/>
  <c r="BH86" i="5" s="1"/>
  <c r="BI86" i="5" s="1"/>
  <c r="BJ86" i="5" s="1"/>
  <c r="BK87" i="5" s="1"/>
  <c r="BM87" i="5" s="1"/>
  <c r="BN87" i="5" s="1"/>
  <c r="BO87" i="5" s="1"/>
  <c r="BP88" i="5" s="1"/>
  <c r="BR88" i="5" s="1"/>
  <c r="BS88" i="5" s="1"/>
  <c r="BT88" i="5" s="1"/>
  <c r="BU89" i="5" s="1"/>
  <c r="BW89" i="5" s="1"/>
  <c r="BX89" i="5" s="1"/>
  <c r="BY89" i="5" s="1"/>
  <c r="BZ90" i="5" s="1"/>
  <c r="CB90" i="5" s="1"/>
  <c r="CC90" i="5" s="1"/>
  <c r="CD90" i="5" s="1"/>
  <c r="CW76" i="5"/>
  <c r="CX76" i="5" s="1"/>
  <c r="CY77" i="5" s="1"/>
  <c r="DA77" i="5" s="1"/>
  <c r="DB77" i="5" s="1"/>
  <c r="DC77" i="5" s="1"/>
  <c r="DD78" i="5" s="1"/>
  <c r="DF78" i="5" s="1"/>
  <c r="DG78" i="5" s="1"/>
  <c r="DH78" i="5" s="1"/>
  <c r="DI79" i="5" s="1"/>
  <c r="DK79" i="5" s="1"/>
  <c r="DL79" i="5" s="1"/>
  <c r="DM79" i="5" s="1"/>
  <c r="DN80" i="5" s="1"/>
  <c r="DP80" i="5" s="1"/>
  <c r="DQ80" i="5" s="1"/>
  <c r="DR80" i="5" s="1"/>
  <c r="DS81" i="5" s="1"/>
  <c r="DU81" i="5" s="1"/>
  <c r="DV81" i="5" s="1"/>
  <c r="DW81" i="5" s="1"/>
  <c r="DX82" i="5" s="1"/>
  <c r="DZ82" i="5" s="1"/>
  <c r="EA82" i="5" s="1"/>
  <c r="EB82" i="5" s="1"/>
  <c r="EC83" i="5" s="1"/>
  <c r="EE83" i="5" s="1"/>
  <c r="EF83" i="5" s="1"/>
  <c r="EG83" i="5" s="1"/>
  <c r="EH84" i="5" s="1"/>
  <c r="EJ84" i="5" s="1"/>
  <c r="EK84" i="5" s="1"/>
  <c r="EL84" i="5" s="1"/>
  <c r="EM85" i="5" s="1"/>
  <c r="EO85" i="5" s="1"/>
  <c r="EP85" i="5" s="1"/>
  <c r="EQ85" i="5" s="1"/>
  <c r="ER86" i="5" s="1"/>
  <c r="ET86" i="5" s="1"/>
  <c r="EU86" i="5" s="1"/>
  <c r="EV86" i="5" s="1"/>
  <c r="EW87" i="5" s="1"/>
  <c r="EY87" i="5" s="1"/>
  <c r="EZ87" i="5" s="1"/>
  <c r="FA87" i="5" s="1"/>
  <c r="FB88" i="5" s="1"/>
  <c r="FD88" i="5" s="1"/>
  <c r="FE88" i="5" s="1"/>
  <c r="FF88" i="5" s="1"/>
  <c r="FG89" i="5" s="1"/>
  <c r="FI89" i="5" s="1"/>
  <c r="FJ89" i="5" s="1"/>
  <c r="FK89" i="5" s="1"/>
  <c r="FL90" i="5" s="1"/>
  <c r="FN90" i="5" s="1"/>
  <c r="FO90" i="5" s="1"/>
  <c r="FP90" i="5" s="1"/>
  <c r="AO76" i="5"/>
  <c r="AP76" i="5" s="1"/>
  <c r="AQ77" i="5" s="1"/>
  <c r="AS77" i="5" s="1"/>
  <c r="AT77" i="5" s="1"/>
  <c r="AU77" i="5" s="1"/>
  <c r="AV78" i="5" s="1"/>
  <c r="AX78" i="5" s="1"/>
  <c r="AY78" i="5" s="1"/>
  <c r="AZ78" i="5" s="1"/>
  <c r="BA79" i="5" s="1"/>
  <c r="BC79" i="5" s="1"/>
  <c r="BD79" i="5" s="1"/>
  <c r="BE79" i="5" s="1"/>
  <c r="BF80" i="5" s="1"/>
  <c r="BH80" i="5" s="1"/>
  <c r="BI80" i="5" s="1"/>
  <c r="BJ80" i="5" s="1"/>
  <c r="BK81" i="5" s="1"/>
  <c r="BM81" i="5" s="1"/>
  <c r="BN81" i="5" s="1"/>
  <c r="BO81" i="5" s="1"/>
  <c r="BP82" i="5" s="1"/>
  <c r="BR82" i="5" s="1"/>
  <c r="BS82" i="5" s="1"/>
  <c r="BT82" i="5" s="1"/>
  <c r="BU83" i="5" s="1"/>
  <c r="BW83" i="5" s="1"/>
  <c r="BX83" i="5" s="1"/>
  <c r="BY83" i="5" s="1"/>
  <c r="BZ84" i="5" s="1"/>
  <c r="CB84" i="5" s="1"/>
  <c r="CC84" i="5" s="1"/>
  <c r="CD84" i="5" s="1"/>
  <c r="CE85" i="5" s="1"/>
  <c r="CG85" i="5" s="1"/>
  <c r="CH85" i="5" s="1"/>
  <c r="CI85" i="5" s="1"/>
  <c r="CJ86" i="5" s="1"/>
  <c r="CL86" i="5" s="1"/>
  <c r="CM86" i="5" s="1"/>
  <c r="CN86" i="5" s="1"/>
  <c r="CO87" i="5" s="1"/>
  <c r="CQ87" i="5" s="1"/>
  <c r="CR87" i="5" s="1"/>
  <c r="CS87" i="5" s="1"/>
  <c r="CT88" i="5" s="1"/>
  <c r="CV88" i="5" s="1"/>
  <c r="CW88" i="5" s="1"/>
  <c r="CX88" i="5" s="1"/>
  <c r="CY89" i="5" s="1"/>
  <c r="DA89" i="5" s="1"/>
  <c r="DB89" i="5" s="1"/>
  <c r="DC89" i="5" s="1"/>
  <c r="DD90" i="5" s="1"/>
  <c r="DF90" i="5" s="1"/>
  <c r="DG90" i="5" s="1"/>
  <c r="DH90" i="5" s="1"/>
  <c r="R46" i="3"/>
  <c r="S47" i="3" s="1"/>
  <c r="R47" i="3"/>
  <c r="S48" i="3" s="1"/>
  <c r="DQ16" i="5"/>
  <c r="DR16" i="5" s="1"/>
  <c r="DS17" i="5" s="1"/>
  <c r="DU17" i="5" s="1"/>
  <c r="DV17" i="5" s="1"/>
  <c r="DW17" i="5" s="1"/>
  <c r="DX18" i="5" s="1"/>
  <c r="DZ18" i="5" s="1"/>
  <c r="EA18" i="5" s="1"/>
  <c r="EB18" i="5" s="1"/>
  <c r="EC19" i="5" s="1"/>
  <c r="EE19" i="5" s="1"/>
  <c r="EF19" i="5" s="1"/>
  <c r="EG19" i="5" s="1"/>
  <c r="EH20" i="5" s="1"/>
  <c r="EJ20" i="5" s="1"/>
  <c r="EK20" i="5" s="1"/>
  <c r="EL20" i="5" s="1"/>
  <c r="EM21" i="5" s="1"/>
  <c r="EO21" i="5" s="1"/>
  <c r="EP21" i="5" s="1"/>
  <c r="EQ21" i="5" s="1"/>
  <c r="ER22" i="5" s="1"/>
  <c r="ET22" i="5" s="1"/>
  <c r="EU22" i="5" s="1"/>
  <c r="EV22" i="5" s="1"/>
  <c r="EW23" i="5" s="1"/>
  <c r="EY23" i="5" s="1"/>
  <c r="EZ23" i="5" s="1"/>
  <c r="FA23" i="5" s="1"/>
  <c r="FB24" i="5" s="1"/>
  <c r="FD24" i="5" s="1"/>
  <c r="FE24" i="5" s="1"/>
  <c r="FF24" i="5" s="1"/>
  <c r="FG25" i="5" s="1"/>
  <c r="FI25" i="5" s="1"/>
  <c r="FJ25" i="5" s="1"/>
  <c r="FK25" i="5" s="1"/>
  <c r="FL26" i="5" s="1"/>
  <c r="FN26" i="5" s="1"/>
  <c r="FO26" i="5" s="1"/>
  <c r="FP26" i="5" s="1"/>
  <c r="FQ27" i="5" s="1"/>
  <c r="FS27" i="5" s="1"/>
  <c r="FT27" i="5" s="1"/>
  <c r="FU27" i="5" s="1"/>
  <c r="FV28" i="5" s="1"/>
  <c r="FX28" i="5" s="1"/>
  <c r="FY28" i="5" s="1"/>
  <c r="FZ28" i="5" s="1"/>
  <c r="GA29" i="5" s="1"/>
  <c r="GC29" i="5" s="1"/>
  <c r="GD29" i="5" s="1"/>
  <c r="GE29" i="5" s="1"/>
  <c r="GF30" i="5" s="1"/>
  <c r="S51" i="3"/>
  <c r="R50" i="3"/>
  <c r="V51" i="3"/>
  <c r="U50" i="3"/>
  <c r="S53" i="3"/>
  <c r="R52" i="3"/>
  <c r="S55" i="3"/>
  <c r="R54" i="3"/>
  <c r="DG16" i="5"/>
  <c r="DH16" i="5" s="1"/>
  <c r="DI17" i="5" s="1"/>
  <c r="DK17" i="5" s="1"/>
  <c r="DL17" i="5" s="1"/>
  <c r="DM17" i="5" s="1"/>
  <c r="DN18" i="5" s="1"/>
  <c r="DP18" i="5" s="1"/>
  <c r="DQ18" i="5" s="1"/>
  <c r="DR18" i="5" s="1"/>
  <c r="DS19" i="5" s="1"/>
  <c r="DU19" i="5" s="1"/>
  <c r="DV19" i="5" s="1"/>
  <c r="DW19" i="5" s="1"/>
  <c r="DX20" i="5" s="1"/>
  <c r="DZ20" i="5" s="1"/>
  <c r="EA20" i="5" s="1"/>
  <c r="EB20" i="5" s="1"/>
  <c r="EC21" i="5" s="1"/>
  <c r="EE21" i="5" s="1"/>
  <c r="EF21" i="5" s="1"/>
  <c r="EG21" i="5" s="1"/>
  <c r="EH22" i="5" s="1"/>
  <c r="EJ22" i="5" s="1"/>
  <c r="CW16" i="5"/>
  <c r="CX16" i="5" s="1"/>
  <c r="CY17" i="5" s="1"/>
  <c r="DA17" i="5" s="1"/>
  <c r="DB17" i="5" s="1"/>
  <c r="DC17" i="5" s="1"/>
  <c r="DD18" i="5" s="1"/>
  <c r="DF18" i="5" s="1"/>
  <c r="DG18" i="5" s="1"/>
  <c r="DH18" i="5" s="1"/>
  <c r="DI19" i="5" s="1"/>
  <c r="DK19" i="5" s="1"/>
  <c r="DL19" i="5" s="1"/>
  <c r="DM19" i="5" s="1"/>
  <c r="DN20" i="5" s="1"/>
  <c r="DP20" i="5" s="1"/>
  <c r="DQ20" i="5" s="1"/>
  <c r="DR20" i="5" s="1"/>
  <c r="DS21" i="5" s="1"/>
  <c r="DU21" i="5" s="1"/>
  <c r="DV21" i="5" s="1"/>
  <c r="DW21" i="5" s="1"/>
  <c r="DX22" i="5" s="1"/>
  <c r="DZ22" i="5" s="1"/>
  <c r="CM16" i="5"/>
  <c r="CN16" i="5" s="1"/>
  <c r="CO17" i="5" s="1"/>
  <c r="CQ17" i="5" s="1"/>
  <c r="CR17" i="5" s="1"/>
  <c r="CS17" i="5" s="1"/>
  <c r="CT18" i="5" s="1"/>
  <c r="CV18" i="5" s="1"/>
  <c r="CW18" i="5" s="1"/>
  <c r="CX18" i="5" s="1"/>
  <c r="CY19" i="5" s="1"/>
  <c r="DA19" i="5" s="1"/>
  <c r="DB19" i="5" s="1"/>
  <c r="DC19" i="5" s="1"/>
  <c r="DD20" i="5" s="1"/>
  <c r="DF20" i="5" s="1"/>
  <c r="DG20" i="5" s="1"/>
  <c r="DH20" i="5" s="1"/>
  <c r="DI21" i="5" s="1"/>
  <c r="DK21" i="5" s="1"/>
  <c r="DL21" i="5" s="1"/>
  <c r="DM21" i="5" s="1"/>
  <c r="DN22" i="5" s="1"/>
  <c r="DP22" i="5" s="1"/>
  <c r="CC16" i="5"/>
  <c r="CD16" i="5" s="1"/>
  <c r="CE17" i="5" s="1"/>
  <c r="CG17" i="5" s="1"/>
  <c r="CH17" i="5" s="1"/>
  <c r="CI17" i="5" s="1"/>
  <c r="CJ18" i="5" s="1"/>
  <c r="CL18" i="5" s="1"/>
  <c r="CM18" i="5" s="1"/>
  <c r="CN18" i="5" s="1"/>
  <c r="CO19" i="5" s="1"/>
  <c r="CQ19" i="5" s="1"/>
  <c r="CR19" i="5" s="1"/>
  <c r="CS19" i="5" s="1"/>
  <c r="CT20" i="5" s="1"/>
  <c r="CV20" i="5" s="1"/>
  <c r="CW20" i="5" s="1"/>
  <c r="CX20" i="5" s="1"/>
  <c r="CY21" i="5" s="1"/>
  <c r="DA21" i="5" s="1"/>
  <c r="DB21" i="5" s="1"/>
  <c r="DC21" i="5" s="1"/>
  <c r="DD22" i="5" s="1"/>
  <c r="DF22" i="5" s="1"/>
  <c r="BI16" i="5"/>
  <c r="BJ16" i="5" s="1"/>
  <c r="BK17" i="5" s="1"/>
  <c r="BM17" i="5" s="1"/>
  <c r="BN17" i="5" s="1"/>
  <c r="BO17" i="5" s="1"/>
  <c r="BP18" i="5" s="1"/>
  <c r="BR18" i="5" s="1"/>
  <c r="BS18" i="5" s="1"/>
  <c r="BT18" i="5" s="1"/>
  <c r="BU19" i="5" s="1"/>
  <c r="BW19" i="5" s="1"/>
  <c r="BX19" i="5" s="1"/>
  <c r="BY19" i="5" s="1"/>
  <c r="BZ20" i="5" s="1"/>
  <c r="CB20" i="5" s="1"/>
  <c r="CC20" i="5" s="1"/>
  <c r="CD20" i="5" s="1"/>
  <c r="CE21" i="5" s="1"/>
  <c r="CG21" i="5" s="1"/>
  <c r="CH21" i="5" s="1"/>
  <c r="CI21" i="5" s="1"/>
  <c r="CJ22" i="5" s="1"/>
  <c r="CL22" i="5" s="1"/>
  <c r="AO16" i="5"/>
  <c r="AP16" i="5" s="1"/>
  <c r="AQ17" i="5" s="1"/>
  <c r="AS17" i="5" s="1"/>
  <c r="AT17" i="5" s="1"/>
  <c r="AU17" i="5" s="1"/>
  <c r="AV18" i="5" s="1"/>
  <c r="AX18" i="5" s="1"/>
  <c r="AY18" i="5" s="1"/>
  <c r="AZ18" i="5" s="1"/>
  <c r="BA19" i="5" s="1"/>
  <c r="BC19" i="5" s="1"/>
  <c r="BD19" i="5" s="1"/>
  <c r="BE19" i="5" s="1"/>
  <c r="BF20" i="5" s="1"/>
  <c r="BH20" i="5" s="1"/>
  <c r="BI20" i="5" s="1"/>
  <c r="BJ20" i="5" s="1"/>
  <c r="BK21" i="5" s="1"/>
  <c r="BM21" i="5" s="1"/>
  <c r="BN21" i="5" s="1"/>
  <c r="BO21" i="5" s="1"/>
  <c r="BP22" i="5" s="1"/>
  <c r="BR22" i="5" s="1"/>
  <c r="BI30" i="5"/>
  <c r="BJ30" i="5" s="1"/>
  <c r="BK31" i="5" s="1"/>
  <c r="BM31" i="5" s="1"/>
  <c r="BN31" i="5" s="1"/>
  <c r="BO31" i="5" s="1"/>
  <c r="BP32" i="5" s="1"/>
  <c r="BR32" i="5" s="1"/>
  <c r="BS32" i="5" s="1"/>
  <c r="BT32" i="5" s="1"/>
  <c r="BU33" i="5" s="1"/>
  <c r="BW33" i="5" s="1"/>
  <c r="BX33" i="5" s="1"/>
  <c r="BY33" i="5" s="1"/>
  <c r="BZ34" i="5" s="1"/>
  <c r="CB34" i="5" s="1"/>
  <c r="CC34" i="5" s="1"/>
  <c r="CD34" i="5" s="1"/>
  <c r="CE35" i="5" s="1"/>
  <c r="CG35" i="5" s="1"/>
  <c r="CH35" i="5" s="1"/>
  <c r="CI35" i="5" s="1"/>
  <c r="CJ36" i="5" s="1"/>
  <c r="CL36" i="5" s="1"/>
  <c r="CM36" i="5" s="1"/>
  <c r="CN36" i="5" s="1"/>
  <c r="CO37" i="5" s="1"/>
  <c r="CQ37" i="5" s="1"/>
  <c r="DB75" i="5"/>
  <c r="DC75" i="5" s="1"/>
  <c r="DD76" i="5" s="1"/>
  <c r="DF76" i="5" s="1"/>
  <c r="DG76" i="5" s="1"/>
  <c r="DH76" i="5" s="1"/>
  <c r="DI77" i="5" s="1"/>
  <c r="DK77" i="5" s="1"/>
  <c r="CC30" i="5"/>
  <c r="CD30" i="5" s="1"/>
  <c r="CE31" i="5" s="1"/>
  <c r="CG31" i="5" s="1"/>
  <c r="CH31" i="5" s="1"/>
  <c r="CI31" i="5" s="1"/>
  <c r="CJ32" i="5" s="1"/>
  <c r="CL32" i="5" s="1"/>
  <c r="CM32" i="5" s="1"/>
  <c r="CN32" i="5" s="1"/>
  <c r="CO33" i="5" s="1"/>
  <c r="CQ33" i="5" s="1"/>
  <c r="CR33" i="5" s="1"/>
  <c r="CS33" i="5" s="1"/>
  <c r="CT34" i="5" s="1"/>
  <c r="CV34" i="5" s="1"/>
  <c r="CW34" i="5" s="1"/>
  <c r="CX34" i="5" s="1"/>
  <c r="CY35" i="5" s="1"/>
  <c r="DA35" i="5" s="1"/>
  <c r="DB35" i="5" s="1"/>
  <c r="DC35" i="5" s="1"/>
  <c r="DD36" i="5" s="1"/>
  <c r="DF36" i="5" s="1"/>
  <c r="DG36" i="5" s="1"/>
  <c r="DH36" i="5" s="1"/>
  <c r="DI37" i="5" s="1"/>
  <c r="DK37" i="5" s="1"/>
  <c r="DG44" i="5"/>
  <c r="DH44" i="5" s="1"/>
  <c r="DI45" i="5" s="1"/>
  <c r="DK45" i="5" s="1"/>
  <c r="DL45" i="5" s="1"/>
  <c r="DM45" i="5" s="1"/>
  <c r="DN46" i="5" s="1"/>
  <c r="DP46" i="5" s="1"/>
  <c r="DQ46" i="5" s="1"/>
  <c r="DR46" i="5" s="1"/>
  <c r="DS47" i="5" s="1"/>
  <c r="DU47" i="5" s="1"/>
  <c r="DV47" i="5" s="1"/>
  <c r="DW47" i="5" s="1"/>
  <c r="DX48" i="5" s="1"/>
  <c r="DZ48" i="5" s="1"/>
  <c r="EA48" i="5" s="1"/>
  <c r="EB48" i="5" s="1"/>
  <c r="EC49" i="5" s="1"/>
  <c r="EE49" i="5" s="1"/>
  <c r="EF49" i="5" s="1"/>
  <c r="EG49" i="5" s="1"/>
  <c r="EH50" i="5" s="1"/>
  <c r="EJ50" i="5" s="1"/>
  <c r="EK50" i="5" s="1"/>
  <c r="EL50" i="5" s="1"/>
  <c r="EM51" i="5" s="1"/>
  <c r="EO51" i="5" s="1"/>
  <c r="EP51" i="5" s="1"/>
  <c r="EQ51" i="5" s="1"/>
  <c r="ER52" i="5" s="1"/>
  <c r="ET52" i="5" s="1"/>
  <c r="EU52" i="5" s="1"/>
  <c r="EV52" i="5" s="1"/>
  <c r="EW53" i="5" s="1"/>
  <c r="EY53" i="5" s="1"/>
  <c r="EZ53" i="5" s="1"/>
  <c r="FA53" i="5" s="1"/>
  <c r="FB54" i="5" s="1"/>
  <c r="FD54" i="5" s="1"/>
  <c r="FE54" i="5" s="1"/>
  <c r="FF54" i="5" s="1"/>
  <c r="FG55" i="5" s="1"/>
  <c r="FI55" i="5" s="1"/>
  <c r="FJ55" i="5" s="1"/>
  <c r="FK55" i="5" s="1"/>
  <c r="FL56" i="5" s="1"/>
  <c r="FN56" i="5" s="1"/>
  <c r="FO56" i="5" s="1"/>
  <c r="FP56" i="5" s="1"/>
  <c r="FQ57" i="5" s="1"/>
  <c r="FS57" i="5" s="1"/>
  <c r="FT57" i="5" s="1"/>
  <c r="FU57" i="5" s="1"/>
  <c r="FV58" i="5" s="1"/>
  <c r="FX58" i="5" s="1"/>
  <c r="FY58" i="5" s="1"/>
  <c r="FZ58" i="5" s="1"/>
  <c r="GA59" i="5" s="1"/>
  <c r="GC59" i="5" s="1"/>
  <c r="GD59" i="5" s="1"/>
  <c r="GE59" i="5" s="1"/>
  <c r="GF60" i="5" s="1"/>
  <c r="CX22" i="5"/>
  <c r="CY23" i="5" s="1"/>
  <c r="DA23" i="5" s="1"/>
  <c r="DB23" i="5" s="1"/>
  <c r="DC23" i="5" s="1"/>
  <c r="DD24" i="5" s="1"/>
  <c r="DF24" i="5" s="1"/>
  <c r="DG24" i="5" s="1"/>
  <c r="DH24" i="5" s="1"/>
  <c r="DI25" i="5" s="1"/>
  <c r="DK25" i="5" s="1"/>
  <c r="DL25" i="5" s="1"/>
  <c r="DM25" i="5" s="1"/>
  <c r="DN26" i="5" s="1"/>
  <c r="DP26" i="5" s="1"/>
  <c r="DQ26" i="5" s="1"/>
  <c r="DR26" i="5" s="1"/>
  <c r="DS27" i="5" s="1"/>
  <c r="DU27" i="5" s="1"/>
  <c r="DV27" i="5" s="1"/>
  <c r="DW27" i="5" s="1"/>
  <c r="DX28" i="5" s="1"/>
  <c r="DZ28" i="5" s="1"/>
  <c r="EA28" i="5" s="1"/>
  <c r="EB28" i="5" s="1"/>
  <c r="EC29" i="5" s="1"/>
  <c r="EE29" i="5" s="1"/>
  <c r="EF29" i="5" s="1"/>
  <c r="EG29" i="5" s="1"/>
  <c r="EH30" i="5" s="1"/>
  <c r="EJ30" i="5" s="1"/>
  <c r="EK30" i="5" s="1"/>
  <c r="EL30" i="5" s="1"/>
  <c r="EM31" i="5" s="1"/>
  <c r="EO31" i="5" s="1"/>
  <c r="EP31" i="5" s="1"/>
  <c r="EQ31" i="5" s="1"/>
  <c r="ER32" i="5" s="1"/>
  <c r="ET32" i="5" s="1"/>
  <c r="EU32" i="5" s="1"/>
  <c r="EV32" i="5" s="1"/>
  <c r="EW33" i="5" s="1"/>
  <c r="EY33" i="5" s="1"/>
  <c r="EZ33" i="5" s="1"/>
  <c r="FA33" i="5" s="1"/>
  <c r="FB34" i="5" s="1"/>
  <c r="FD34" i="5" s="1"/>
  <c r="FE34" i="5" s="1"/>
  <c r="FF34" i="5" s="1"/>
  <c r="FG35" i="5" s="1"/>
  <c r="FI35" i="5" s="1"/>
  <c r="FJ35" i="5" s="1"/>
  <c r="FK35" i="5" s="1"/>
  <c r="FL36" i="5" s="1"/>
  <c r="FN36" i="5" s="1"/>
  <c r="FO36" i="5" s="1"/>
  <c r="FP36" i="5" s="1"/>
  <c r="FQ37" i="5" s="1"/>
  <c r="FS37" i="5" s="1"/>
  <c r="EG37" i="5"/>
  <c r="EH38" i="5" s="1"/>
  <c r="EJ38" i="5" s="1"/>
  <c r="EK38" i="5" s="1"/>
  <c r="EL38" i="5" s="1"/>
  <c r="EM39" i="5" s="1"/>
  <c r="EO39" i="5" s="1"/>
  <c r="EP39" i="5" s="1"/>
  <c r="EQ39" i="5" s="1"/>
  <c r="ER40" i="5" s="1"/>
  <c r="ET40" i="5" s="1"/>
  <c r="EU40" i="5" s="1"/>
  <c r="EV40" i="5" s="1"/>
  <c r="EW41" i="5" s="1"/>
  <c r="EY41" i="5" s="1"/>
  <c r="EZ41" i="5" s="1"/>
  <c r="FA41" i="5" s="1"/>
  <c r="FB42" i="5" s="1"/>
  <c r="FD42" i="5" s="1"/>
  <c r="FE42" i="5" s="1"/>
  <c r="FF42" i="5" s="1"/>
  <c r="FG43" i="5" s="1"/>
  <c r="FI43" i="5" s="1"/>
  <c r="FJ43" i="5" s="1"/>
  <c r="FK43" i="5" s="1"/>
  <c r="FL44" i="5" s="1"/>
  <c r="FN44" i="5" s="1"/>
  <c r="FO44" i="5" s="1"/>
  <c r="FP44" i="5" s="1"/>
  <c r="FQ45" i="5" s="1"/>
  <c r="FS45" i="5" s="1"/>
  <c r="FT45" i="5" s="1"/>
  <c r="FU45" i="5" s="1"/>
  <c r="FV46" i="5" s="1"/>
  <c r="FX46" i="5" s="1"/>
  <c r="FY46" i="5" s="1"/>
  <c r="FZ46" i="5" s="1"/>
  <c r="GA47" i="5" s="1"/>
  <c r="GC47" i="5" s="1"/>
  <c r="GD47" i="5" s="1"/>
  <c r="GE47" i="5" s="1"/>
  <c r="GF48" i="5" s="1"/>
  <c r="AY16" i="5"/>
  <c r="AZ16" i="5" s="1"/>
  <c r="BA17" i="5" s="1"/>
  <c r="BC17" i="5" s="1"/>
  <c r="BD17" i="5" s="1"/>
  <c r="BE17" i="5" s="1"/>
  <c r="BF18" i="5" s="1"/>
  <c r="BH18" i="5" s="1"/>
  <c r="BI18" i="5" s="1"/>
  <c r="BJ18" i="5" s="1"/>
  <c r="BK19" i="5" s="1"/>
  <c r="BM19" i="5" s="1"/>
  <c r="BN19" i="5" s="1"/>
  <c r="BO19" i="5" s="1"/>
  <c r="BP20" i="5" s="1"/>
  <c r="BR20" i="5" s="1"/>
  <c r="BS20" i="5" s="1"/>
  <c r="BT20" i="5" s="1"/>
  <c r="BU21" i="5" s="1"/>
  <c r="BW21" i="5" s="1"/>
  <c r="BX21" i="5" s="1"/>
  <c r="BY21" i="5" s="1"/>
  <c r="BZ22" i="5" s="1"/>
  <c r="CB22" i="5" s="1"/>
  <c r="BS30" i="5"/>
  <c r="BT30" i="5" s="1"/>
  <c r="BU31" i="5" s="1"/>
  <c r="BW31" i="5" s="1"/>
  <c r="BX31" i="5" s="1"/>
  <c r="BY31" i="5" s="1"/>
  <c r="BZ32" i="5" s="1"/>
  <c r="CB32" i="5" s="1"/>
  <c r="CC32" i="5" s="1"/>
  <c r="CD32" i="5" s="1"/>
  <c r="CE33" i="5" s="1"/>
  <c r="CG33" i="5" s="1"/>
  <c r="CH33" i="5" s="1"/>
  <c r="CI33" i="5" s="1"/>
  <c r="CJ34" i="5" s="1"/>
  <c r="CL34" i="5" s="1"/>
  <c r="CM34" i="5" s="1"/>
  <c r="CN34" i="5" s="1"/>
  <c r="CO35" i="5" s="1"/>
  <c r="CQ35" i="5" s="1"/>
  <c r="CR35" i="5" s="1"/>
  <c r="CS35" i="5" s="1"/>
  <c r="CT36" i="5" s="1"/>
  <c r="CV36" i="5" s="1"/>
  <c r="CW36" i="5" s="1"/>
  <c r="CX36" i="5" s="1"/>
  <c r="CY37" i="5" s="1"/>
  <c r="DA37" i="5" s="1"/>
  <c r="EZ77" i="5"/>
  <c r="FA77" i="5" s="1"/>
  <c r="FB78" i="5" s="1"/>
  <c r="FD78" i="5" s="1"/>
  <c r="FE78" i="5" s="1"/>
  <c r="FF78" i="5" s="1"/>
  <c r="FG79" i="5" s="1"/>
  <c r="FI79" i="5" s="1"/>
  <c r="FJ79" i="5" s="1"/>
  <c r="FK79" i="5" s="1"/>
  <c r="FL80" i="5" s="1"/>
  <c r="FN80" i="5" s="1"/>
  <c r="FO80" i="5" s="1"/>
  <c r="FP80" i="5" s="1"/>
  <c r="FQ81" i="5" s="1"/>
  <c r="FS81" i="5" s="1"/>
  <c r="FT81" i="5" s="1"/>
  <c r="FU81" i="5" s="1"/>
  <c r="FV82" i="5" s="1"/>
  <c r="FX82" i="5" s="1"/>
  <c r="FY82" i="5" s="1"/>
  <c r="FZ82" i="5" s="1"/>
  <c r="GA83" i="5" s="1"/>
  <c r="GC83" i="5" s="1"/>
  <c r="GD83" i="5" s="1"/>
  <c r="GE83" i="5" s="1"/>
  <c r="GF84" i="5" s="1"/>
  <c r="EF77" i="5"/>
  <c r="EG77" i="5" s="1"/>
  <c r="EH78" i="5" s="1"/>
  <c r="EJ78" i="5" s="1"/>
  <c r="EK78" i="5" s="1"/>
  <c r="EL78" i="5" s="1"/>
  <c r="EM79" i="5" s="1"/>
  <c r="EO79" i="5" s="1"/>
  <c r="EP79" i="5" s="1"/>
  <c r="EQ79" i="5" s="1"/>
  <c r="ER80" i="5" s="1"/>
  <c r="ET80" i="5" s="1"/>
  <c r="EU80" i="5" s="1"/>
  <c r="EV80" i="5" s="1"/>
  <c r="EW81" i="5" s="1"/>
  <c r="EY81" i="5" s="1"/>
  <c r="EZ81" i="5" s="1"/>
  <c r="FA81" i="5" s="1"/>
  <c r="FB82" i="5" s="1"/>
  <c r="FD82" i="5" s="1"/>
  <c r="FE82" i="5" s="1"/>
  <c r="FF82" i="5" s="1"/>
  <c r="FG83" i="5" s="1"/>
  <c r="FI83" i="5" s="1"/>
  <c r="FJ83" i="5" s="1"/>
  <c r="FK83" i="5" s="1"/>
  <c r="FL84" i="5" s="1"/>
  <c r="FN84" i="5" s="1"/>
  <c r="FO84" i="5" s="1"/>
  <c r="FP84" i="5" s="1"/>
  <c r="FQ85" i="5" s="1"/>
  <c r="FS85" i="5" s="1"/>
  <c r="FT85" i="5" s="1"/>
  <c r="FU85" i="5" s="1"/>
  <c r="FV86" i="5" s="1"/>
  <c r="FX86" i="5" s="1"/>
  <c r="FY86" i="5" s="1"/>
  <c r="FZ86" i="5" s="1"/>
  <c r="GA87" i="5" s="1"/>
  <c r="GC87" i="5" s="1"/>
  <c r="GD87" i="5" s="1"/>
  <c r="GE87" i="5" s="1"/>
  <c r="GF88" i="5" s="1"/>
  <c r="FT77" i="5"/>
  <c r="FU77" i="5" s="1"/>
  <c r="FV78" i="5" s="1"/>
  <c r="FX78" i="5" s="1"/>
  <c r="FY78" i="5" s="1"/>
  <c r="FZ78" i="5" s="1"/>
  <c r="GA79" i="5" s="1"/>
  <c r="GC79" i="5" s="1"/>
  <c r="GD79" i="5" s="1"/>
  <c r="GE79" i="5" s="1"/>
  <c r="GF80" i="5" s="1"/>
  <c r="CM30" i="5"/>
  <c r="CN30" i="5" s="1"/>
  <c r="CO31" i="5" s="1"/>
  <c r="CQ31" i="5" s="1"/>
  <c r="CR31" i="5" s="1"/>
  <c r="CS31" i="5" s="1"/>
  <c r="CT32" i="5" s="1"/>
  <c r="CV32" i="5" s="1"/>
  <c r="CW32" i="5" s="1"/>
  <c r="CX32" i="5" s="1"/>
  <c r="CY33" i="5" s="1"/>
  <c r="DA33" i="5" s="1"/>
  <c r="DB33" i="5" s="1"/>
  <c r="DC33" i="5" s="1"/>
  <c r="DD34" i="5" s="1"/>
  <c r="DF34" i="5" s="1"/>
  <c r="DG34" i="5" s="1"/>
  <c r="DH34" i="5" s="1"/>
  <c r="DI35" i="5" s="1"/>
  <c r="DK35" i="5" s="1"/>
  <c r="DL35" i="5" s="1"/>
  <c r="DM35" i="5" s="1"/>
  <c r="DN36" i="5" s="1"/>
  <c r="DP36" i="5" s="1"/>
  <c r="DQ36" i="5" s="1"/>
  <c r="DR36" i="5" s="1"/>
  <c r="DS37" i="5" s="1"/>
  <c r="DU37" i="5" s="1"/>
  <c r="BO37" i="5"/>
  <c r="BP38" i="5" s="1"/>
  <c r="BR38" i="5" s="1"/>
  <c r="BS38" i="5" s="1"/>
  <c r="BT38" i="5" s="1"/>
  <c r="BU39" i="5" s="1"/>
  <c r="BW39" i="5" s="1"/>
  <c r="BX39" i="5" s="1"/>
  <c r="BY39" i="5" s="1"/>
  <c r="BZ40" i="5" s="1"/>
  <c r="CB40" i="5" s="1"/>
  <c r="CC40" i="5" s="1"/>
  <c r="CD40" i="5" s="1"/>
  <c r="CE41" i="5" s="1"/>
  <c r="CG41" i="5" s="1"/>
  <c r="CH41" i="5" s="1"/>
  <c r="CI41" i="5" s="1"/>
  <c r="CJ42" i="5" s="1"/>
  <c r="CL42" i="5" s="1"/>
  <c r="CM42" i="5" s="1"/>
  <c r="CN42" i="5" s="1"/>
  <c r="CO43" i="5" s="1"/>
  <c r="CQ43" i="5" s="1"/>
  <c r="CR43" i="5" s="1"/>
  <c r="CS43" i="5" s="1"/>
  <c r="CT44" i="5" s="1"/>
  <c r="CV44" i="5" s="1"/>
  <c r="CW44" i="5" s="1"/>
  <c r="CX44" i="5" s="1"/>
  <c r="CY45" i="5" s="1"/>
  <c r="DA45" i="5" s="1"/>
  <c r="DB45" i="5" s="1"/>
  <c r="DC45" i="5" s="1"/>
  <c r="DD46" i="5" s="1"/>
  <c r="DF46" i="5" s="1"/>
  <c r="DG46" i="5" s="1"/>
  <c r="DH46" i="5" s="1"/>
  <c r="DI47" i="5" s="1"/>
  <c r="DK47" i="5" s="1"/>
  <c r="DL47" i="5" s="1"/>
  <c r="DM47" i="5" s="1"/>
  <c r="DN48" i="5" s="1"/>
  <c r="DP48" i="5" s="1"/>
  <c r="DQ48" i="5" s="1"/>
  <c r="DR48" i="5" s="1"/>
  <c r="DS49" i="5" s="1"/>
  <c r="DU49" i="5" s="1"/>
  <c r="DV49" i="5" s="1"/>
  <c r="DW49" i="5" s="1"/>
  <c r="DX50" i="5" s="1"/>
  <c r="DZ50" i="5" s="1"/>
  <c r="EA50" i="5" s="1"/>
  <c r="EB50" i="5" s="1"/>
  <c r="EC51" i="5" s="1"/>
  <c r="EE51" i="5" s="1"/>
  <c r="EF51" i="5" s="1"/>
  <c r="EG51" i="5" s="1"/>
  <c r="EH52" i="5" s="1"/>
  <c r="EJ52" i="5" s="1"/>
  <c r="EK52" i="5" s="1"/>
  <c r="EL52" i="5" s="1"/>
  <c r="EM53" i="5" s="1"/>
  <c r="EO53" i="5" s="1"/>
  <c r="EP53" i="5" s="1"/>
  <c r="EQ53" i="5" s="1"/>
  <c r="ER54" i="5" s="1"/>
  <c r="ET54" i="5" s="1"/>
  <c r="EU54" i="5" s="1"/>
  <c r="EV54" i="5" s="1"/>
  <c r="EW55" i="5" s="1"/>
  <c r="EY55" i="5" s="1"/>
  <c r="EZ55" i="5" s="1"/>
  <c r="FA55" i="5" s="1"/>
  <c r="FB56" i="5" s="1"/>
  <c r="FD56" i="5" s="1"/>
  <c r="FE56" i="5" s="1"/>
  <c r="FF56" i="5" s="1"/>
  <c r="FG57" i="5" s="1"/>
  <c r="FI57" i="5" s="1"/>
  <c r="FJ57" i="5" s="1"/>
  <c r="FK57" i="5" s="1"/>
  <c r="FL58" i="5" s="1"/>
  <c r="FN58" i="5" s="1"/>
  <c r="FO58" i="5" s="1"/>
  <c r="FP58" i="5" s="1"/>
  <c r="FQ59" i="5" s="1"/>
  <c r="FS59" i="5" s="1"/>
  <c r="FT59" i="5" s="1"/>
  <c r="FU59" i="5" s="1"/>
  <c r="FV60" i="5" s="1"/>
  <c r="FX60" i="5" s="1"/>
  <c r="FY60" i="5" s="1"/>
  <c r="FZ60" i="5" s="1"/>
  <c r="GA61" i="5" s="1"/>
  <c r="GC61" i="5" s="1"/>
  <c r="GD61" i="5" s="1"/>
  <c r="GE61" i="5" s="1"/>
  <c r="GF62" i="5" s="1"/>
  <c r="CI37" i="5"/>
  <c r="CJ38" i="5" s="1"/>
  <c r="CL38" i="5" s="1"/>
  <c r="CM38" i="5" s="1"/>
  <c r="CN38" i="5" s="1"/>
  <c r="CO39" i="5" s="1"/>
  <c r="CQ39" i="5" s="1"/>
  <c r="CR39" i="5" s="1"/>
  <c r="CS39" i="5" s="1"/>
  <c r="CT40" i="5" s="1"/>
  <c r="CV40" i="5" s="1"/>
  <c r="CW40" i="5" s="1"/>
  <c r="CX40" i="5" s="1"/>
  <c r="CY41" i="5" s="1"/>
  <c r="DA41" i="5" s="1"/>
  <c r="DB41" i="5" s="1"/>
  <c r="DC41" i="5" s="1"/>
  <c r="DD42" i="5" s="1"/>
  <c r="DF42" i="5" s="1"/>
  <c r="DG42" i="5" s="1"/>
  <c r="DH42" i="5" s="1"/>
  <c r="DI43" i="5" s="1"/>
  <c r="DK43" i="5" s="1"/>
  <c r="DL43" i="5" s="1"/>
  <c r="DM43" i="5" s="1"/>
  <c r="DN44" i="5" s="1"/>
  <c r="DP44" i="5" s="1"/>
  <c r="DQ44" i="5" s="1"/>
  <c r="DR44" i="5" s="1"/>
  <c r="DS45" i="5" s="1"/>
  <c r="DU45" i="5" s="1"/>
  <c r="DV45" i="5" s="1"/>
  <c r="DW45" i="5" s="1"/>
  <c r="DX46" i="5" s="1"/>
  <c r="DZ46" i="5" s="1"/>
  <c r="EA46" i="5" s="1"/>
  <c r="EB46" i="5" s="1"/>
  <c r="EC47" i="5" s="1"/>
  <c r="EE47" i="5" s="1"/>
  <c r="EF47" i="5" s="1"/>
  <c r="EG47" i="5" s="1"/>
  <c r="EH48" i="5" s="1"/>
  <c r="EJ48" i="5" s="1"/>
  <c r="EK48" i="5" s="1"/>
  <c r="EL48" i="5" s="1"/>
  <c r="EM49" i="5" s="1"/>
  <c r="EO49" i="5" s="1"/>
  <c r="EP49" i="5" s="1"/>
  <c r="EQ49" i="5" s="1"/>
  <c r="ER50" i="5" s="1"/>
  <c r="ET50" i="5" s="1"/>
  <c r="EU50" i="5" s="1"/>
  <c r="EV50" i="5" s="1"/>
  <c r="EW51" i="5" s="1"/>
  <c r="EY51" i="5" s="1"/>
  <c r="EZ51" i="5" s="1"/>
  <c r="FA51" i="5" s="1"/>
  <c r="FB52" i="5" s="1"/>
  <c r="FD52" i="5" s="1"/>
  <c r="FE52" i="5" s="1"/>
  <c r="FF52" i="5" s="1"/>
  <c r="FG53" i="5" s="1"/>
  <c r="FI53" i="5" s="1"/>
  <c r="FJ53" i="5" s="1"/>
  <c r="FK53" i="5" s="1"/>
  <c r="FL54" i="5" s="1"/>
  <c r="FN54" i="5" s="1"/>
  <c r="FO54" i="5" s="1"/>
  <c r="FP54" i="5" s="1"/>
  <c r="FQ55" i="5" s="1"/>
  <c r="FS55" i="5" s="1"/>
  <c r="FT55" i="5" s="1"/>
  <c r="FU55" i="5" s="1"/>
  <c r="FV56" i="5" s="1"/>
  <c r="FX56" i="5" s="1"/>
  <c r="FY56" i="5" s="1"/>
  <c r="FZ56" i="5" s="1"/>
  <c r="GA57" i="5" s="1"/>
  <c r="GC57" i="5" s="1"/>
  <c r="GD57" i="5" s="1"/>
  <c r="GE57" i="5" s="1"/>
  <c r="GF58" i="5" s="1"/>
  <c r="R8" i="21"/>
  <c r="S9" i="21" s="1"/>
  <c r="L42" i="21"/>
  <c r="M43" i="21" s="1"/>
  <c r="R25" i="21"/>
  <c r="S26" i="21" s="1"/>
  <c r="L51" i="21"/>
  <c r="M52" i="21"/>
  <c r="O44" i="21"/>
  <c r="P45" i="21"/>
  <c r="O48" i="21"/>
  <c r="P49" i="21"/>
  <c r="O45" i="21"/>
  <c r="P46" i="21"/>
  <c r="O49" i="21"/>
  <c r="P50" i="21" s="1"/>
  <c r="BK9" i="21"/>
  <c r="BL10" i="21" s="1"/>
  <c r="L41" i="21"/>
  <c r="M42" i="21"/>
  <c r="O46" i="21"/>
  <c r="P47" i="21"/>
  <c r="O47" i="21"/>
  <c r="P48" i="21"/>
  <c r="O54" i="21"/>
  <c r="P55" i="21"/>
  <c r="L39" i="21"/>
  <c r="M40" i="21" s="1"/>
  <c r="L35" i="21"/>
  <c r="M36" i="21" s="1"/>
  <c r="L31" i="21"/>
  <c r="M32" i="21" s="1"/>
  <c r="L27" i="21"/>
  <c r="M28" i="21" s="1"/>
  <c r="AY7" i="21"/>
  <c r="AZ8" i="21" s="1"/>
  <c r="L37" i="21"/>
  <c r="M38" i="21" s="1"/>
  <c r="L33" i="21"/>
  <c r="M34" i="21" s="1"/>
  <c r="L29" i="21"/>
  <c r="M30" i="21"/>
  <c r="L25" i="21"/>
  <c r="M26" i="21" s="1"/>
  <c r="R22" i="21"/>
  <c r="S23" i="21" s="1"/>
  <c r="BW7" i="21"/>
  <c r="BX8" i="21"/>
  <c r="AA7" i="21"/>
  <c r="AB8" i="21"/>
  <c r="U8" i="21"/>
  <c r="V9" i="21"/>
  <c r="CL7" i="21"/>
  <c r="CM8" i="21" s="1"/>
  <c r="CF7" i="21"/>
  <c r="CG8" i="21" s="1"/>
  <c r="BZ7" i="21"/>
  <c r="CA8" i="21" s="1"/>
  <c r="BT7" i="21"/>
  <c r="BU8" i="21" s="1"/>
  <c r="BN7" i="21"/>
  <c r="BO8" i="21" s="1"/>
  <c r="BB7" i="21"/>
  <c r="BC8" i="21" s="1"/>
  <c r="L54" i="21"/>
  <c r="M55" i="21" s="1"/>
  <c r="L52" i="21"/>
  <c r="M53" i="21" s="1"/>
  <c r="L50" i="21"/>
  <c r="M51" i="21"/>
  <c r="L49" i="21"/>
  <c r="M50" i="21" s="1"/>
  <c r="L40" i="21"/>
  <c r="M41" i="21" s="1"/>
  <c r="L38" i="21"/>
  <c r="M39" i="21" s="1"/>
  <c r="L36" i="21"/>
  <c r="M37" i="21" s="1"/>
  <c r="L34" i="21"/>
  <c r="M35" i="21" s="1"/>
  <c r="L32" i="21"/>
  <c r="M33" i="21" s="1"/>
  <c r="L30" i="21"/>
  <c r="M31" i="21" s="1"/>
  <c r="L28" i="21"/>
  <c r="M29" i="21" s="1"/>
  <c r="L26" i="21"/>
  <c r="M27" i="21" s="1"/>
  <c r="R5" i="21"/>
  <c r="S6" i="21" s="1"/>
  <c r="F2" i="5"/>
  <c r="G2" i="5" s="1"/>
  <c r="H3" i="5" s="1"/>
  <c r="J3" i="5" s="1"/>
  <c r="K3" i="5" s="1"/>
  <c r="L3" i="5" s="1"/>
  <c r="M4" i="5" s="1"/>
  <c r="U48" i="3" l="1"/>
  <c r="V49" i="3" s="1"/>
  <c r="CR77" i="5"/>
  <c r="CS77" i="5" s="1"/>
  <c r="CT78" i="5" s="1"/>
  <c r="CV78" i="5" s="1"/>
  <c r="Y12" i="21"/>
  <c r="AA12" i="21" s="1"/>
  <c r="AB13" i="21" s="1"/>
  <c r="AD13" i="21" s="1"/>
  <c r="AE14" i="21" s="1"/>
  <c r="X11" i="21"/>
  <c r="X45" i="3"/>
  <c r="Y46" i="3" s="1"/>
  <c r="U14" i="3"/>
  <c r="V15" i="3" s="1"/>
  <c r="U21" i="3"/>
  <c r="V22" i="3" s="1"/>
  <c r="U13" i="3"/>
  <c r="V14" i="3" s="1"/>
  <c r="CL6" i="3"/>
  <c r="CM7" i="3" s="1"/>
  <c r="BN6" i="3"/>
  <c r="BO7" i="3" s="1"/>
  <c r="AP6" i="3"/>
  <c r="AQ7" i="3" s="1"/>
  <c r="U6" i="3"/>
  <c r="V7" i="3" s="1"/>
  <c r="CF5" i="3"/>
  <c r="CG6" i="3" s="1"/>
  <c r="BH5" i="3"/>
  <c r="BI6" i="3" s="1"/>
  <c r="AJ5" i="3"/>
  <c r="AK6" i="3" s="1"/>
  <c r="X23" i="21"/>
  <c r="Y24" i="21" s="1"/>
  <c r="AA24" i="21" s="1"/>
  <c r="AB25" i="21" s="1"/>
  <c r="AD25" i="21" s="1"/>
  <c r="AE26" i="21" s="1"/>
  <c r="Y21" i="21"/>
  <c r="AA21" i="21" s="1"/>
  <c r="AB22" i="21" s="1"/>
  <c r="X20" i="21"/>
  <c r="U16" i="3"/>
  <c r="V17" i="3" s="1"/>
  <c r="U8" i="3"/>
  <c r="V9" i="3" s="1"/>
  <c r="U15" i="3"/>
  <c r="V16" i="3" s="1"/>
  <c r="U7" i="3"/>
  <c r="V8" i="3" s="1"/>
  <c r="CF6" i="3"/>
  <c r="CG7" i="3" s="1"/>
  <c r="BH6" i="3"/>
  <c r="BI7" i="3" s="1"/>
  <c r="AJ6" i="3"/>
  <c r="AK7" i="3" s="1"/>
  <c r="CL5" i="3"/>
  <c r="CM6" i="3" s="1"/>
  <c r="BN5" i="3"/>
  <c r="BO6" i="3" s="1"/>
  <c r="AP5" i="3"/>
  <c r="AQ6" i="3" s="1"/>
  <c r="U47" i="3"/>
  <c r="V48" i="3" s="1"/>
  <c r="BI78" i="5"/>
  <c r="BJ78" i="5" s="1"/>
  <c r="BK79" i="5" s="1"/>
  <c r="BM79" i="5" s="1"/>
  <c r="BN79" i="5" s="1"/>
  <c r="BO79" i="5" s="1"/>
  <c r="BP80" i="5" s="1"/>
  <c r="BR80" i="5" s="1"/>
  <c r="BS80" i="5" s="1"/>
  <c r="BT80" i="5" s="1"/>
  <c r="BU81" i="5" s="1"/>
  <c r="BW81" i="5" s="1"/>
  <c r="BX81" i="5" s="1"/>
  <c r="BY81" i="5" s="1"/>
  <c r="BZ82" i="5" s="1"/>
  <c r="CB82" i="5" s="1"/>
  <c r="CC82" i="5" s="1"/>
  <c r="CD82" i="5" s="1"/>
  <c r="CE83" i="5" s="1"/>
  <c r="CG83" i="5" s="1"/>
  <c r="CH83" i="5" s="1"/>
  <c r="CI83" i="5" s="1"/>
  <c r="CJ84" i="5" s="1"/>
  <c r="CL84" i="5" s="1"/>
  <c r="CM84" i="5" s="1"/>
  <c r="CN84" i="5" s="1"/>
  <c r="CO85" i="5" s="1"/>
  <c r="CQ85" i="5" s="1"/>
  <c r="CR85" i="5" s="1"/>
  <c r="CS85" i="5" s="1"/>
  <c r="CT86" i="5" s="1"/>
  <c r="CV86" i="5" s="1"/>
  <c r="CW86" i="5" s="1"/>
  <c r="CX86" i="5" s="1"/>
  <c r="CY87" i="5" s="1"/>
  <c r="DA87" i="5" s="1"/>
  <c r="DB87" i="5" s="1"/>
  <c r="DC87" i="5" s="1"/>
  <c r="DD88" i="5" s="1"/>
  <c r="DF88" i="5" s="1"/>
  <c r="DG88" i="5" s="1"/>
  <c r="DH88" i="5" s="1"/>
  <c r="DI89" i="5" s="1"/>
  <c r="DK89" i="5" s="1"/>
  <c r="DL89" i="5" s="1"/>
  <c r="DM89" i="5" s="1"/>
  <c r="DN90" i="5" s="1"/>
  <c r="DP90" i="5" s="1"/>
  <c r="DQ90" i="5" s="1"/>
  <c r="DR90" i="5" s="1"/>
  <c r="AA47" i="3"/>
  <c r="AB48" i="3" s="1"/>
  <c r="U18" i="3"/>
  <c r="V19" i="3" s="1"/>
  <c r="U10" i="3"/>
  <c r="V11" i="3" s="1"/>
  <c r="U17" i="3"/>
  <c r="V18" i="3" s="1"/>
  <c r="U9" i="3"/>
  <c r="V10" i="3" s="1"/>
  <c r="BZ6" i="3"/>
  <c r="CA7" i="3" s="1"/>
  <c r="BB6" i="3"/>
  <c r="BC7" i="3" s="1"/>
  <c r="AD6" i="3"/>
  <c r="AE7" i="3" s="1"/>
  <c r="CR5" i="3"/>
  <c r="CS6" i="3" s="1"/>
  <c r="BT5" i="3"/>
  <c r="BU6" i="3" s="1"/>
  <c r="AV5" i="3"/>
  <c r="AW6" i="3" s="1"/>
  <c r="X5" i="3"/>
  <c r="Y6" i="3" s="1"/>
  <c r="X47" i="3"/>
  <c r="Y48" i="3" s="1"/>
  <c r="U20" i="3"/>
  <c r="V21" i="3" s="1"/>
  <c r="U12" i="3"/>
  <c r="V13" i="3" s="1"/>
  <c r="U19" i="3"/>
  <c r="V20" i="3" s="1"/>
  <c r="U11" i="3"/>
  <c r="V12" i="3" s="1"/>
  <c r="CR6" i="3"/>
  <c r="CS7" i="3" s="1"/>
  <c r="BT6" i="3"/>
  <c r="BU7" i="3" s="1"/>
  <c r="AV6" i="3"/>
  <c r="AW7" i="3" s="1"/>
  <c r="X6" i="3"/>
  <c r="Y7" i="3" s="1"/>
  <c r="BZ5" i="3"/>
  <c r="CA6" i="3" s="1"/>
  <c r="BB5" i="3"/>
  <c r="BC6" i="3" s="1"/>
  <c r="AD5" i="3"/>
  <c r="AE6" i="3" s="1"/>
  <c r="V56" i="3"/>
  <c r="X56" i="3" s="1"/>
  <c r="U55" i="3"/>
  <c r="V54" i="3"/>
  <c r="U53" i="3"/>
  <c r="Y52" i="3"/>
  <c r="X51" i="3"/>
  <c r="V52" i="3"/>
  <c r="U51" i="3"/>
  <c r="V50" i="3"/>
  <c r="U49" i="3"/>
  <c r="Y26" i="3"/>
  <c r="X25" i="3"/>
  <c r="AM7" i="21"/>
  <c r="AN8" i="21" s="1"/>
  <c r="U18" i="21"/>
  <c r="V19" i="21" s="1"/>
  <c r="V18" i="21"/>
  <c r="X18" i="21" s="1"/>
  <c r="Y19" i="21" s="1"/>
  <c r="U17" i="21"/>
  <c r="AD7" i="21"/>
  <c r="AE8" i="21" s="1"/>
  <c r="AK8" i="21"/>
  <c r="AJ7" i="21"/>
  <c r="BK8" i="21"/>
  <c r="BL9" i="21" s="1"/>
  <c r="U7" i="21"/>
  <c r="V8" i="21" s="1"/>
  <c r="X8" i="21" s="1"/>
  <c r="Y9" i="21" s="1"/>
  <c r="AA9" i="21" s="1"/>
  <c r="AB10" i="21" s="1"/>
  <c r="AS7" i="21"/>
  <c r="AT8" i="21" s="1"/>
  <c r="BQ7" i="21"/>
  <c r="BR8" i="21" s="1"/>
  <c r="V17" i="21"/>
  <c r="U16" i="21"/>
  <c r="U24" i="21"/>
  <c r="V25" i="21" s="1"/>
  <c r="X25" i="21" s="1"/>
  <c r="Y26" i="21" s="1"/>
  <c r="V53" i="3"/>
  <c r="U52" i="3"/>
  <c r="Y44" i="3"/>
  <c r="X43" i="3"/>
  <c r="Y42" i="3"/>
  <c r="X41" i="3"/>
  <c r="Y40" i="3"/>
  <c r="X39" i="3"/>
  <c r="Y38" i="3"/>
  <c r="X37" i="3"/>
  <c r="Y36" i="3"/>
  <c r="X35" i="3"/>
  <c r="Y34" i="3"/>
  <c r="X33" i="3"/>
  <c r="Y32" i="3"/>
  <c r="X31" i="3"/>
  <c r="Y30" i="3"/>
  <c r="X29" i="3"/>
  <c r="Y28" i="3"/>
  <c r="X27" i="3"/>
  <c r="AB26" i="3"/>
  <c r="AA25" i="3"/>
  <c r="V23" i="3"/>
  <c r="U22" i="3"/>
  <c r="BL8" i="21"/>
  <c r="BK7" i="21"/>
  <c r="V15" i="21"/>
  <c r="U14" i="21"/>
  <c r="Y15" i="21"/>
  <c r="AA15" i="21" s="1"/>
  <c r="AB16" i="21" s="1"/>
  <c r="X14" i="21"/>
  <c r="V22" i="21"/>
  <c r="U21" i="21"/>
  <c r="AQ8" i="21"/>
  <c r="AP7" i="21"/>
  <c r="AV7" i="21"/>
  <c r="AW8" i="21" s="1"/>
  <c r="AK9" i="21"/>
  <c r="AM9" i="21" s="1"/>
  <c r="AN10" i="21" s="1"/>
  <c r="AP10" i="21" s="1"/>
  <c r="AQ11" i="21" s="1"/>
  <c r="AJ8" i="21"/>
  <c r="CD8" i="21"/>
  <c r="CC7" i="21"/>
  <c r="Y14" i="21"/>
  <c r="X13" i="21"/>
  <c r="X21" i="21"/>
  <c r="Y22" i="21" s="1"/>
  <c r="AA22" i="21" s="1"/>
  <c r="AB23" i="21" s="1"/>
  <c r="AD23" i="21" s="1"/>
  <c r="AE24" i="21" s="1"/>
  <c r="V12" i="21"/>
  <c r="U11" i="21"/>
  <c r="V55" i="3"/>
  <c r="U54" i="3"/>
  <c r="X44" i="3"/>
  <c r="Y45" i="3" s="1"/>
  <c r="Y43" i="3"/>
  <c r="X42" i="3"/>
  <c r="Y41" i="3"/>
  <c r="X40" i="3"/>
  <c r="Y39" i="3"/>
  <c r="X38" i="3"/>
  <c r="Y37" i="3"/>
  <c r="X36" i="3"/>
  <c r="Y35" i="3"/>
  <c r="X34" i="3"/>
  <c r="Y33" i="3"/>
  <c r="X32" i="3"/>
  <c r="Y31" i="3"/>
  <c r="X30" i="3"/>
  <c r="Y29" i="3"/>
  <c r="X28" i="3"/>
  <c r="Y27" i="3"/>
  <c r="X26" i="3"/>
  <c r="EK22" i="5"/>
  <c r="EL22" i="5" s="1"/>
  <c r="EM23" i="5" s="1"/>
  <c r="EO23" i="5" s="1"/>
  <c r="EP23" i="5" s="1"/>
  <c r="EQ23" i="5" s="1"/>
  <c r="ER24" i="5" s="1"/>
  <c r="ET24" i="5" s="1"/>
  <c r="EU24" i="5" s="1"/>
  <c r="EV24" i="5" s="1"/>
  <c r="EW25" i="5" s="1"/>
  <c r="EY25" i="5" s="1"/>
  <c r="EZ25" i="5" s="1"/>
  <c r="FA25" i="5" s="1"/>
  <c r="FB26" i="5" s="1"/>
  <c r="FD26" i="5" s="1"/>
  <c r="FE26" i="5" s="1"/>
  <c r="FF26" i="5" s="1"/>
  <c r="FG27" i="5" s="1"/>
  <c r="FI27" i="5" s="1"/>
  <c r="FJ27" i="5" s="1"/>
  <c r="FK27" i="5" s="1"/>
  <c r="FL28" i="5" s="1"/>
  <c r="FN28" i="5" s="1"/>
  <c r="FO28" i="5" s="1"/>
  <c r="FP28" i="5" s="1"/>
  <c r="FQ29" i="5" s="1"/>
  <c r="FS29" i="5" s="1"/>
  <c r="FT29" i="5" s="1"/>
  <c r="FU29" i="5" s="1"/>
  <c r="FV30" i="5" s="1"/>
  <c r="FX30" i="5" s="1"/>
  <c r="FY30" i="5" s="1"/>
  <c r="FZ30" i="5" s="1"/>
  <c r="GA31" i="5" s="1"/>
  <c r="GC31" i="5" s="1"/>
  <c r="GD31" i="5" s="1"/>
  <c r="GE31" i="5" s="1"/>
  <c r="GF32" i="5" s="1"/>
  <c r="EA22" i="5"/>
  <c r="EB22" i="5" s="1"/>
  <c r="EC23" i="5" s="1"/>
  <c r="EE23" i="5" s="1"/>
  <c r="EF23" i="5" s="1"/>
  <c r="EG23" i="5" s="1"/>
  <c r="EH24" i="5" s="1"/>
  <c r="EJ24" i="5" s="1"/>
  <c r="EK24" i="5" s="1"/>
  <c r="EL24" i="5" s="1"/>
  <c r="EM25" i="5" s="1"/>
  <c r="EO25" i="5" s="1"/>
  <c r="EP25" i="5" s="1"/>
  <c r="EQ25" i="5" s="1"/>
  <c r="ER26" i="5" s="1"/>
  <c r="ET26" i="5" s="1"/>
  <c r="EU26" i="5" s="1"/>
  <c r="EV26" i="5" s="1"/>
  <c r="EW27" i="5" s="1"/>
  <c r="EY27" i="5" s="1"/>
  <c r="EZ27" i="5" s="1"/>
  <c r="FA27" i="5" s="1"/>
  <c r="FB28" i="5" s="1"/>
  <c r="FD28" i="5" s="1"/>
  <c r="FE28" i="5" s="1"/>
  <c r="FF28" i="5" s="1"/>
  <c r="FG29" i="5" s="1"/>
  <c r="FI29" i="5" s="1"/>
  <c r="FJ29" i="5" s="1"/>
  <c r="FK29" i="5" s="1"/>
  <c r="FL30" i="5" s="1"/>
  <c r="FN30" i="5" s="1"/>
  <c r="FO30" i="5" s="1"/>
  <c r="FP30" i="5" s="1"/>
  <c r="FQ31" i="5" s="1"/>
  <c r="FS31" i="5" s="1"/>
  <c r="FT31" i="5" s="1"/>
  <c r="FU31" i="5" s="1"/>
  <c r="FV32" i="5" s="1"/>
  <c r="FX32" i="5" s="1"/>
  <c r="FY32" i="5" s="1"/>
  <c r="FZ32" i="5" s="1"/>
  <c r="GA33" i="5" s="1"/>
  <c r="GC33" i="5" s="1"/>
  <c r="GD33" i="5" s="1"/>
  <c r="GE33" i="5" s="1"/>
  <c r="GF34" i="5" s="1"/>
  <c r="DQ22" i="5"/>
  <c r="DR22" i="5" s="1"/>
  <c r="DS23" i="5" s="1"/>
  <c r="DU23" i="5" s="1"/>
  <c r="DV23" i="5" s="1"/>
  <c r="DW23" i="5" s="1"/>
  <c r="DX24" i="5" s="1"/>
  <c r="DZ24" i="5" s="1"/>
  <c r="EA24" i="5" s="1"/>
  <c r="EB24" i="5" s="1"/>
  <c r="EC25" i="5" s="1"/>
  <c r="EE25" i="5" s="1"/>
  <c r="EF25" i="5" s="1"/>
  <c r="EG25" i="5" s="1"/>
  <c r="EH26" i="5" s="1"/>
  <c r="EJ26" i="5" s="1"/>
  <c r="EK26" i="5" s="1"/>
  <c r="EL26" i="5" s="1"/>
  <c r="EM27" i="5" s="1"/>
  <c r="EO27" i="5" s="1"/>
  <c r="EP27" i="5" s="1"/>
  <c r="EQ27" i="5" s="1"/>
  <c r="ER28" i="5" s="1"/>
  <c r="ET28" i="5" s="1"/>
  <c r="EU28" i="5" s="1"/>
  <c r="EV28" i="5" s="1"/>
  <c r="EW29" i="5" s="1"/>
  <c r="EY29" i="5" s="1"/>
  <c r="EZ29" i="5" s="1"/>
  <c r="FA29" i="5" s="1"/>
  <c r="FB30" i="5" s="1"/>
  <c r="FD30" i="5" s="1"/>
  <c r="FE30" i="5" s="1"/>
  <c r="FF30" i="5" s="1"/>
  <c r="FG31" i="5" s="1"/>
  <c r="FI31" i="5" s="1"/>
  <c r="FJ31" i="5" s="1"/>
  <c r="FK31" i="5" s="1"/>
  <c r="FL32" i="5" s="1"/>
  <c r="FN32" i="5" s="1"/>
  <c r="FO32" i="5" s="1"/>
  <c r="FP32" i="5" s="1"/>
  <c r="FQ33" i="5" s="1"/>
  <c r="FS33" i="5" s="1"/>
  <c r="FT33" i="5" s="1"/>
  <c r="FU33" i="5" s="1"/>
  <c r="FV34" i="5" s="1"/>
  <c r="FX34" i="5" s="1"/>
  <c r="FY34" i="5" s="1"/>
  <c r="FZ34" i="5" s="1"/>
  <c r="GA35" i="5" s="1"/>
  <c r="GC35" i="5" s="1"/>
  <c r="GD35" i="5" s="1"/>
  <c r="GE35" i="5" s="1"/>
  <c r="GF36" i="5" s="1"/>
  <c r="DG22" i="5"/>
  <c r="DH22" i="5" s="1"/>
  <c r="DI23" i="5" s="1"/>
  <c r="DK23" i="5" s="1"/>
  <c r="DL23" i="5" s="1"/>
  <c r="DM23" i="5" s="1"/>
  <c r="DN24" i="5" s="1"/>
  <c r="DP24" i="5" s="1"/>
  <c r="DQ24" i="5" s="1"/>
  <c r="DR24" i="5" s="1"/>
  <c r="DS25" i="5" s="1"/>
  <c r="DU25" i="5" s="1"/>
  <c r="DV25" i="5" s="1"/>
  <c r="DW25" i="5" s="1"/>
  <c r="DX26" i="5" s="1"/>
  <c r="DZ26" i="5" s="1"/>
  <c r="EA26" i="5" s="1"/>
  <c r="EB26" i="5" s="1"/>
  <c r="EC27" i="5" s="1"/>
  <c r="EE27" i="5" s="1"/>
  <c r="EF27" i="5" s="1"/>
  <c r="EG27" i="5" s="1"/>
  <c r="EH28" i="5" s="1"/>
  <c r="EJ28" i="5" s="1"/>
  <c r="EK28" i="5" s="1"/>
  <c r="EL28" i="5" s="1"/>
  <c r="EM29" i="5" s="1"/>
  <c r="EO29" i="5" s="1"/>
  <c r="EP29" i="5" s="1"/>
  <c r="EQ29" i="5" s="1"/>
  <c r="ER30" i="5" s="1"/>
  <c r="ET30" i="5" s="1"/>
  <c r="EU30" i="5" s="1"/>
  <c r="EV30" i="5" s="1"/>
  <c r="EW31" i="5" s="1"/>
  <c r="EY31" i="5" s="1"/>
  <c r="EZ31" i="5" s="1"/>
  <c r="FA31" i="5" s="1"/>
  <c r="FB32" i="5" s="1"/>
  <c r="FD32" i="5" s="1"/>
  <c r="FE32" i="5" s="1"/>
  <c r="FF32" i="5" s="1"/>
  <c r="FG33" i="5" s="1"/>
  <c r="FI33" i="5" s="1"/>
  <c r="FJ33" i="5" s="1"/>
  <c r="FK33" i="5" s="1"/>
  <c r="FL34" i="5" s="1"/>
  <c r="FN34" i="5" s="1"/>
  <c r="FO34" i="5" s="1"/>
  <c r="FP34" i="5" s="1"/>
  <c r="FQ35" i="5" s="1"/>
  <c r="FS35" i="5" s="1"/>
  <c r="FT35" i="5" s="1"/>
  <c r="FU35" i="5" s="1"/>
  <c r="FV36" i="5" s="1"/>
  <c r="FX36" i="5" s="1"/>
  <c r="FY36" i="5" s="1"/>
  <c r="FZ36" i="5" s="1"/>
  <c r="GA37" i="5" s="1"/>
  <c r="GC37" i="5" s="1"/>
  <c r="M91" i="5"/>
  <c r="O91" i="5" s="1"/>
  <c r="P91" i="5" s="1"/>
  <c r="Q91" i="5" s="1"/>
  <c r="O4" i="5"/>
  <c r="P4" i="5" s="1"/>
  <c r="Q4" i="5" s="1"/>
  <c r="R5" i="5" s="1"/>
  <c r="T5" i="5" s="1"/>
  <c r="U5" i="5" s="1"/>
  <c r="V5" i="5" s="1"/>
  <c r="W6" i="5" s="1"/>
  <c r="Y6" i="5" s="1"/>
  <c r="Z6" i="5" s="1"/>
  <c r="AA6" i="5" s="1"/>
  <c r="AB7" i="5" s="1"/>
  <c r="AD7" i="5" s="1"/>
  <c r="AE7" i="5" s="1"/>
  <c r="AF7" i="5" s="1"/>
  <c r="AG8" i="5" s="1"/>
  <c r="AI8" i="5" s="1"/>
  <c r="AJ8" i="5" s="1"/>
  <c r="AK8" i="5" s="1"/>
  <c r="AL9" i="5" s="1"/>
  <c r="DV37" i="5"/>
  <c r="DW37" i="5" s="1"/>
  <c r="DX38" i="5" s="1"/>
  <c r="DZ38" i="5" s="1"/>
  <c r="EA38" i="5" s="1"/>
  <c r="EB38" i="5" s="1"/>
  <c r="EC39" i="5" s="1"/>
  <c r="EE39" i="5" s="1"/>
  <c r="EF39" i="5" s="1"/>
  <c r="EG39" i="5" s="1"/>
  <c r="EH40" i="5" s="1"/>
  <c r="EJ40" i="5" s="1"/>
  <c r="EK40" i="5" s="1"/>
  <c r="EL40" i="5" s="1"/>
  <c r="EM41" i="5" s="1"/>
  <c r="EO41" i="5" s="1"/>
  <c r="EP41" i="5" s="1"/>
  <c r="EQ41" i="5" s="1"/>
  <c r="ER42" i="5" s="1"/>
  <c r="ET42" i="5" s="1"/>
  <c r="EU42" i="5" s="1"/>
  <c r="EV42" i="5" s="1"/>
  <c r="EW43" i="5" s="1"/>
  <c r="EY43" i="5" s="1"/>
  <c r="EZ43" i="5" s="1"/>
  <c r="FA43" i="5" s="1"/>
  <c r="FB44" i="5" s="1"/>
  <c r="FD44" i="5" s="1"/>
  <c r="FE44" i="5" s="1"/>
  <c r="FF44" i="5" s="1"/>
  <c r="FG45" i="5" s="1"/>
  <c r="FI45" i="5" s="1"/>
  <c r="FJ45" i="5" s="1"/>
  <c r="FK45" i="5" s="1"/>
  <c r="FL46" i="5" s="1"/>
  <c r="FN46" i="5" s="1"/>
  <c r="FO46" i="5" s="1"/>
  <c r="FP46" i="5" s="1"/>
  <c r="FQ47" i="5" s="1"/>
  <c r="FS47" i="5" s="1"/>
  <c r="FT47" i="5" s="1"/>
  <c r="FU47" i="5" s="1"/>
  <c r="FV48" i="5" s="1"/>
  <c r="FX48" i="5" s="1"/>
  <c r="FY48" i="5" s="1"/>
  <c r="FZ48" i="5" s="1"/>
  <c r="GA49" i="5" s="1"/>
  <c r="GC49" i="5" s="1"/>
  <c r="GD49" i="5" s="1"/>
  <c r="GE49" i="5" s="1"/>
  <c r="GF50" i="5" s="1"/>
  <c r="FT37" i="5"/>
  <c r="FU37" i="5" s="1"/>
  <c r="FV38" i="5" s="1"/>
  <c r="FX38" i="5" s="1"/>
  <c r="FY38" i="5" s="1"/>
  <c r="FZ38" i="5" s="1"/>
  <c r="GA39" i="5" s="1"/>
  <c r="GC39" i="5" s="1"/>
  <c r="GD39" i="5" s="1"/>
  <c r="GE39" i="5" s="1"/>
  <c r="GF40" i="5" s="1"/>
  <c r="DB37" i="5"/>
  <c r="DC37" i="5" s="1"/>
  <c r="DD38" i="5" s="1"/>
  <c r="DF38" i="5" s="1"/>
  <c r="DG38" i="5" s="1"/>
  <c r="DH38" i="5" s="1"/>
  <c r="DI39" i="5" s="1"/>
  <c r="DK39" i="5" s="1"/>
  <c r="DL39" i="5" s="1"/>
  <c r="DM39" i="5" s="1"/>
  <c r="DN40" i="5" s="1"/>
  <c r="DP40" i="5" s="1"/>
  <c r="DQ40" i="5" s="1"/>
  <c r="DR40" i="5" s="1"/>
  <c r="DS41" i="5" s="1"/>
  <c r="DU41" i="5" s="1"/>
  <c r="DV41" i="5" s="1"/>
  <c r="DW41" i="5" s="1"/>
  <c r="DX42" i="5" s="1"/>
  <c r="DZ42" i="5" s="1"/>
  <c r="EA42" i="5" s="1"/>
  <c r="EB42" i="5" s="1"/>
  <c r="EC43" i="5" s="1"/>
  <c r="EE43" i="5" s="1"/>
  <c r="EF43" i="5" s="1"/>
  <c r="EG43" i="5" s="1"/>
  <c r="EH44" i="5" s="1"/>
  <c r="EJ44" i="5" s="1"/>
  <c r="EK44" i="5" s="1"/>
  <c r="EL44" i="5" s="1"/>
  <c r="EM45" i="5" s="1"/>
  <c r="EO45" i="5" s="1"/>
  <c r="EP45" i="5" s="1"/>
  <c r="EQ45" i="5" s="1"/>
  <c r="ER46" i="5" s="1"/>
  <c r="ET46" i="5" s="1"/>
  <c r="EU46" i="5" s="1"/>
  <c r="EV46" i="5" s="1"/>
  <c r="EW47" i="5" s="1"/>
  <c r="EY47" i="5" s="1"/>
  <c r="EZ47" i="5" s="1"/>
  <c r="FA47" i="5" s="1"/>
  <c r="FB48" i="5" s="1"/>
  <c r="FD48" i="5" s="1"/>
  <c r="FE48" i="5" s="1"/>
  <c r="FF48" i="5" s="1"/>
  <c r="FG49" i="5" s="1"/>
  <c r="FI49" i="5" s="1"/>
  <c r="FJ49" i="5" s="1"/>
  <c r="FK49" i="5" s="1"/>
  <c r="FL50" i="5" s="1"/>
  <c r="FN50" i="5" s="1"/>
  <c r="FO50" i="5" s="1"/>
  <c r="FP50" i="5" s="1"/>
  <c r="FQ51" i="5" s="1"/>
  <c r="FS51" i="5" s="1"/>
  <c r="FT51" i="5" s="1"/>
  <c r="FU51" i="5" s="1"/>
  <c r="FV52" i="5" s="1"/>
  <c r="FX52" i="5" s="1"/>
  <c r="FY52" i="5" s="1"/>
  <c r="FZ52" i="5" s="1"/>
  <c r="GA53" i="5" s="1"/>
  <c r="GC53" i="5" s="1"/>
  <c r="GD53" i="5" s="1"/>
  <c r="GE53" i="5" s="1"/>
  <c r="GF54" i="5" s="1"/>
  <c r="CC22" i="5"/>
  <c r="CD22" i="5" s="1"/>
  <c r="CE23" i="5" s="1"/>
  <c r="CG23" i="5" s="1"/>
  <c r="CH23" i="5" s="1"/>
  <c r="CI23" i="5" s="1"/>
  <c r="CJ24" i="5" s="1"/>
  <c r="CL24" i="5" s="1"/>
  <c r="CM24" i="5" s="1"/>
  <c r="CN24" i="5" s="1"/>
  <c r="CO25" i="5" s="1"/>
  <c r="CQ25" i="5" s="1"/>
  <c r="CR25" i="5" s="1"/>
  <c r="CS25" i="5" s="1"/>
  <c r="CT26" i="5" s="1"/>
  <c r="CV26" i="5" s="1"/>
  <c r="CW26" i="5" s="1"/>
  <c r="CX26" i="5" s="1"/>
  <c r="CY27" i="5" s="1"/>
  <c r="DA27" i="5" s="1"/>
  <c r="DB27" i="5" s="1"/>
  <c r="DC27" i="5" s="1"/>
  <c r="DD28" i="5" s="1"/>
  <c r="DF28" i="5" s="1"/>
  <c r="DG28" i="5" s="1"/>
  <c r="DH28" i="5" s="1"/>
  <c r="DI29" i="5" s="1"/>
  <c r="DK29" i="5" s="1"/>
  <c r="DL29" i="5" s="1"/>
  <c r="DM29" i="5" s="1"/>
  <c r="DN30" i="5" s="1"/>
  <c r="DP30" i="5" s="1"/>
  <c r="DQ30" i="5" s="1"/>
  <c r="DR30" i="5" s="1"/>
  <c r="DS31" i="5" s="1"/>
  <c r="DU31" i="5" s="1"/>
  <c r="DV31" i="5" s="1"/>
  <c r="DW31" i="5" s="1"/>
  <c r="DX32" i="5" s="1"/>
  <c r="DZ32" i="5" s="1"/>
  <c r="EA32" i="5" s="1"/>
  <c r="EB32" i="5" s="1"/>
  <c r="EC33" i="5" s="1"/>
  <c r="EE33" i="5" s="1"/>
  <c r="EF33" i="5" s="1"/>
  <c r="EG33" i="5" s="1"/>
  <c r="EH34" i="5" s="1"/>
  <c r="EJ34" i="5" s="1"/>
  <c r="EK34" i="5" s="1"/>
  <c r="EL34" i="5" s="1"/>
  <c r="EM35" i="5" s="1"/>
  <c r="EO35" i="5" s="1"/>
  <c r="EP35" i="5" s="1"/>
  <c r="EQ35" i="5" s="1"/>
  <c r="ER36" i="5" s="1"/>
  <c r="ET36" i="5" s="1"/>
  <c r="EU36" i="5" s="1"/>
  <c r="EV36" i="5" s="1"/>
  <c r="EW37" i="5" s="1"/>
  <c r="EY37" i="5" s="1"/>
  <c r="DL37" i="5"/>
  <c r="DM37" i="5" s="1"/>
  <c r="DN38" i="5" s="1"/>
  <c r="DP38" i="5" s="1"/>
  <c r="DQ38" i="5" s="1"/>
  <c r="DR38" i="5" s="1"/>
  <c r="DS39" i="5" s="1"/>
  <c r="DU39" i="5" s="1"/>
  <c r="DV39" i="5" s="1"/>
  <c r="DW39" i="5" s="1"/>
  <c r="DX40" i="5" s="1"/>
  <c r="DZ40" i="5" s="1"/>
  <c r="EA40" i="5" s="1"/>
  <c r="EB40" i="5" s="1"/>
  <c r="EC41" i="5" s="1"/>
  <c r="EE41" i="5" s="1"/>
  <c r="EF41" i="5" s="1"/>
  <c r="EG41" i="5" s="1"/>
  <c r="EH42" i="5" s="1"/>
  <c r="EJ42" i="5" s="1"/>
  <c r="EK42" i="5" s="1"/>
  <c r="EL42" i="5" s="1"/>
  <c r="EM43" i="5" s="1"/>
  <c r="EO43" i="5" s="1"/>
  <c r="EP43" i="5" s="1"/>
  <c r="EQ43" i="5" s="1"/>
  <c r="ER44" i="5" s="1"/>
  <c r="ET44" i="5" s="1"/>
  <c r="EU44" i="5" s="1"/>
  <c r="EV44" i="5" s="1"/>
  <c r="EW45" i="5" s="1"/>
  <c r="EY45" i="5" s="1"/>
  <c r="EZ45" i="5" s="1"/>
  <c r="FA45" i="5" s="1"/>
  <c r="FB46" i="5" s="1"/>
  <c r="FD46" i="5" s="1"/>
  <c r="FE46" i="5" s="1"/>
  <c r="FF46" i="5" s="1"/>
  <c r="FG47" i="5" s="1"/>
  <c r="FI47" i="5" s="1"/>
  <c r="FJ47" i="5" s="1"/>
  <c r="FK47" i="5" s="1"/>
  <c r="FL48" i="5" s="1"/>
  <c r="FN48" i="5" s="1"/>
  <c r="FO48" i="5" s="1"/>
  <c r="FP48" i="5" s="1"/>
  <c r="FQ49" i="5" s="1"/>
  <c r="FS49" i="5" s="1"/>
  <c r="FT49" i="5" s="1"/>
  <c r="FU49" i="5" s="1"/>
  <c r="FV50" i="5" s="1"/>
  <c r="FX50" i="5" s="1"/>
  <c r="FY50" i="5" s="1"/>
  <c r="FZ50" i="5" s="1"/>
  <c r="GA51" i="5" s="1"/>
  <c r="GC51" i="5" s="1"/>
  <c r="GD51" i="5" s="1"/>
  <c r="GE51" i="5" s="1"/>
  <c r="GF52" i="5" s="1"/>
  <c r="DL77" i="5"/>
  <c r="DM77" i="5" s="1"/>
  <c r="DN78" i="5" s="1"/>
  <c r="DP78" i="5" s="1"/>
  <c r="DQ78" i="5" s="1"/>
  <c r="DR78" i="5" s="1"/>
  <c r="DS79" i="5" s="1"/>
  <c r="DU79" i="5" s="1"/>
  <c r="DV79" i="5" s="1"/>
  <c r="DW79" i="5" s="1"/>
  <c r="DX80" i="5" s="1"/>
  <c r="DZ80" i="5" s="1"/>
  <c r="EA80" i="5" s="1"/>
  <c r="EB80" i="5" s="1"/>
  <c r="EC81" i="5" s="1"/>
  <c r="EE81" i="5" s="1"/>
  <c r="EF81" i="5" s="1"/>
  <c r="EG81" i="5" s="1"/>
  <c r="EH82" i="5" s="1"/>
  <c r="EJ82" i="5" s="1"/>
  <c r="EK82" i="5" s="1"/>
  <c r="EL82" i="5" s="1"/>
  <c r="EM83" i="5" s="1"/>
  <c r="EO83" i="5" s="1"/>
  <c r="EP83" i="5" s="1"/>
  <c r="EQ83" i="5" s="1"/>
  <c r="ER84" i="5" s="1"/>
  <c r="ET84" i="5" s="1"/>
  <c r="EU84" i="5" s="1"/>
  <c r="EV84" i="5" s="1"/>
  <c r="EW85" i="5" s="1"/>
  <c r="EY85" i="5" s="1"/>
  <c r="EZ85" i="5" s="1"/>
  <c r="FA85" i="5" s="1"/>
  <c r="FB86" i="5" s="1"/>
  <c r="FD86" i="5" s="1"/>
  <c r="FE86" i="5" s="1"/>
  <c r="FF86" i="5" s="1"/>
  <c r="FG87" i="5" s="1"/>
  <c r="FI87" i="5" s="1"/>
  <c r="FJ87" i="5" s="1"/>
  <c r="FK87" i="5" s="1"/>
  <c r="FL88" i="5" s="1"/>
  <c r="FN88" i="5" s="1"/>
  <c r="FO88" i="5" s="1"/>
  <c r="FP88" i="5" s="1"/>
  <c r="FQ89" i="5" s="1"/>
  <c r="FS89" i="5" s="1"/>
  <c r="FT89" i="5" s="1"/>
  <c r="FU89" i="5" s="1"/>
  <c r="FV90" i="5" s="1"/>
  <c r="FX90" i="5" s="1"/>
  <c r="FY90" i="5" s="1"/>
  <c r="FZ90" i="5" s="1"/>
  <c r="CR37" i="5"/>
  <c r="CS37" i="5" s="1"/>
  <c r="CT38" i="5" s="1"/>
  <c r="CV38" i="5" s="1"/>
  <c r="CW38" i="5" s="1"/>
  <c r="CX38" i="5" s="1"/>
  <c r="CY39" i="5" s="1"/>
  <c r="DA39" i="5" s="1"/>
  <c r="DB39" i="5" s="1"/>
  <c r="DC39" i="5" s="1"/>
  <c r="DD40" i="5" s="1"/>
  <c r="DF40" i="5" s="1"/>
  <c r="DG40" i="5" s="1"/>
  <c r="DH40" i="5" s="1"/>
  <c r="DI41" i="5" s="1"/>
  <c r="DK41" i="5" s="1"/>
  <c r="DL41" i="5" s="1"/>
  <c r="DM41" i="5" s="1"/>
  <c r="DN42" i="5" s="1"/>
  <c r="DP42" i="5" s="1"/>
  <c r="DQ42" i="5" s="1"/>
  <c r="DR42" i="5" s="1"/>
  <c r="DS43" i="5" s="1"/>
  <c r="DU43" i="5" s="1"/>
  <c r="DV43" i="5" s="1"/>
  <c r="DW43" i="5" s="1"/>
  <c r="DX44" i="5" s="1"/>
  <c r="DZ44" i="5" s="1"/>
  <c r="EA44" i="5" s="1"/>
  <c r="EB44" i="5" s="1"/>
  <c r="EC45" i="5" s="1"/>
  <c r="EE45" i="5" s="1"/>
  <c r="EF45" i="5" s="1"/>
  <c r="EG45" i="5" s="1"/>
  <c r="EH46" i="5" s="1"/>
  <c r="EJ46" i="5" s="1"/>
  <c r="EK46" i="5" s="1"/>
  <c r="EL46" i="5" s="1"/>
  <c r="EM47" i="5" s="1"/>
  <c r="EO47" i="5" s="1"/>
  <c r="EP47" i="5" s="1"/>
  <c r="EQ47" i="5" s="1"/>
  <c r="ER48" i="5" s="1"/>
  <c r="ET48" i="5" s="1"/>
  <c r="EU48" i="5" s="1"/>
  <c r="EV48" i="5" s="1"/>
  <c r="EW49" i="5" s="1"/>
  <c r="EY49" i="5" s="1"/>
  <c r="EZ49" i="5" s="1"/>
  <c r="FA49" i="5" s="1"/>
  <c r="FB50" i="5" s="1"/>
  <c r="FD50" i="5" s="1"/>
  <c r="FE50" i="5" s="1"/>
  <c r="FF50" i="5" s="1"/>
  <c r="FG51" i="5" s="1"/>
  <c r="FI51" i="5" s="1"/>
  <c r="FJ51" i="5" s="1"/>
  <c r="FK51" i="5" s="1"/>
  <c r="FL52" i="5" s="1"/>
  <c r="FN52" i="5" s="1"/>
  <c r="FO52" i="5" s="1"/>
  <c r="FP52" i="5" s="1"/>
  <c r="FQ53" i="5" s="1"/>
  <c r="FS53" i="5" s="1"/>
  <c r="FT53" i="5" s="1"/>
  <c r="FU53" i="5" s="1"/>
  <c r="FV54" i="5" s="1"/>
  <c r="FX54" i="5" s="1"/>
  <c r="FY54" i="5" s="1"/>
  <c r="FZ54" i="5" s="1"/>
  <c r="GA55" i="5" s="1"/>
  <c r="GC55" i="5" s="1"/>
  <c r="GD55" i="5" s="1"/>
  <c r="GE55" i="5" s="1"/>
  <c r="GF56" i="5" s="1"/>
  <c r="BS22" i="5"/>
  <c r="BT22" i="5" s="1"/>
  <c r="BU23" i="5" s="1"/>
  <c r="BW23" i="5" s="1"/>
  <c r="BX23" i="5" s="1"/>
  <c r="BY23" i="5" s="1"/>
  <c r="BZ24" i="5" s="1"/>
  <c r="CB24" i="5" s="1"/>
  <c r="CC24" i="5" s="1"/>
  <c r="CD24" i="5" s="1"/>
  <c r="CE25" i="5" s="1"/>
  <c r="CG25" i="5" s="1"/>
  <c r="CH25" i="5" s="1"/>
  <c r="CI25" i="5" s="1"/>
  <c r="CJ26" i="5" s="1"/>
  <c r="CL26" i="5" s="1"/>
  <c r="CM26" i="5" s="1"/>
  <c r="CN26" i="5" s="1"/>
  <c r="CO27" i="5" s="1"/>
  <c r="CQ27" i="5" s="1"/>
  <c r="CR27" i="5" s="1"/>
  <c r="CS27" i="5" s="1"/>
  <c r="CT28" i="5" s="1"/>
  <c r="CV28" i="5" s="1"/>
  <c r="CW28" i="5" s="1"/>
  <c r="CX28" i="5" s="1"/>
  <c r="CY29" i="5" s="1"/>
  <c r="DA29" i="5" s="1"/>
  <c r="DB29" i="5" s="1"/>
  <c r="DC29" i="5" s="1"/>
  <c r="DD30" i="5" s="1"/>
  <c r="DF30" i="5" s="1"/>
  <c r="DG30" i="5" s="1"/>
  <c r="DH30" i="5" s="1"/>
  <c r="DI31" i="5" s="1"/>
  <c r="DK31" i="5" s="1"/>
  <c r="DL31" i="5" s="1"/>
  <c r="DM31" i="5" s="1"/>
  <c r="DN32" i="5" s="1"/>
  <c r="DP32" i="5" s="1"/>
  <c r="DQ32" i="5" s="1"/>
  <c r="DR32" i="5" s="1"/>
  <c r="DS33" i="5" s="1"/>
  <c r="DU33" i="5" s="1"/>
  <c r="DV33" i="5" s="1"/>
  <c r="DW33" i="5" s="1"/>
  <c r="DX34" i="5" s="1"/>
  <c r="DZ34" i="5" s="1"/>
  <c r="EA34" i="5" s="1"/>
  <c r="EB34" i="5" s="1"/>
  <c r="EC35" i="5" s="1"/>
  <c r="EE35" i="5" s="1"/>
  <c r="EF35" i="5" s="1"/>
  <c r="EG35" i="5" s="1"/>
  <c r="EH36" i="5" s="1"/>
  <c r="EJ36" i="5" s="1"/>
  <c r="EK36" i="5" s="1"/>
  <c r="EL36" i="5" s="1"/>
  <c r="EM37" i="5" s="1"/>
  <c r="EO37" i="5" s="1"/>
  <c r="CM22" i="5"/>
  <c r="CN22" i="5" s="1"/>
  <c r="CO23" i="5" s="1"/>
  <c r="CQ23" i="5" s="1"/>
  <c r="CR23" i="5" s="1"/>
  <c r="CS23" i="5" s="1"/>
  <c r="CT24" i="5" s="1"/>
  <c r="CV24" i="5" s="1"/>
  <c r="CW24" i="5" s="1"/>
  <c r="CX24" i="5" s="1"/>
  <c r="CY25" i="5" s="1"/>
  <c r="DA25" i="5" s="1"/>
  <c r="DB25" i="5" s="1"/>
  <c r="DC25" i="5" s="1"/>
  <c r="DD26" i="5" s="1"/>
  <c r="DF26" i="5" s="1"/>
  <c r="DG26" i="5" s="1"/>
  <c r="DH26" i="5" s="1"/>
  <c r="DI27" i="5" s="1"/>
  <c r="DK27" i="5" s="1"/>
  <c r="DL27" i="5" s="1"/>
  <c r="DM27" i="5" s="1"/>
  <c r="DN28" i="5" s="1"/>
  <c r="DP28" i="5" s="1"/>
  <c r="DQ28" i="5" s="1"/>
  <c r="DR28" i="5" s="1"/>
  <c r="DS29" i="5" s="1"/>
  <c r="DU29" i="5" s="1"/>
  <c r="DV29" i="5" s="1"/>
  <c r="DW29" i="5" s="1"/>
  <c r="DX30" i="5" s="1"/>
  <c r="DZ30" i="5" s="1"/>
  <c r="EA30" i="5" s="1"/>
  <c r="EB30" i="5" s="1"/>
  <c r="EC31" i="5" s="1"/>
  <c r="EE31" i="5" s="1"/>
  <c r="EF31" i="5" s="1"/>
  <c r="EG31" i="5" s="1"/>
  <c r="EH32" i="5" s="1"/>
  <c r="EJ32" i="5" s="1"/>
  <c r="EK32" i="5" s="1"/>
  <c r="EL32" i="5" s="1"/>
  <c r="EM33" i="5" s="1"/>
  <c r="EO33" i="5" s="1"/>
  <c r="EP33" i="5" s="1"/>
  <c r="EQ33" i="5" s="1"/>
  <c r="ER34" i="5" s="1"/>
  <c r="ET34" i="5" s="1"/>
  <c r="EU34" i="5" s="1"/>
  <c r="EV34" i="5" s="1"/>
  <c r="EW35" i="5" s="1"/>
  <c r="EY35" i="5" s="1"/>
  <c r="EZ35" i="5" s="1"/>
  <c r="FA35" i="5" s="1"/>
  <c r="FB36" i="5" s="1"/>
  <c r="FD36" i="5" s="1"/>
  <c r="FE36" i="5" s="1"/>
  <c r="FF36" i="5" s="1"/>
  <c r="FG37" i="5" s="1"/>
  <c r="FI37" i="5" s="1"/>
  <c r="O31" i="21"/>
  <c r="P32" i="21" s="1"/>
  <c r="O39" i="21"/>
  <c r="P40" i="21" s="1"/>
  <c r="BQ8" i="21"/>
  <c r="BR9" i="21" s="1"/>
  <c r="AG14" i="21"/>
  <c r="AH15" i="21"/>
  <c r="O27" i="21"/>
  <c r="P28" i="21"/>
  <c r="O35" i="21"/>
  <c r="P36" i="21"/>
  <c r="O50" i="21"/>
  <c r="P51" i="21"/>
  <c r="O55" i="21"/>
  <c r="P56" i="21"/>
  <c r="R56" i="21" s="1"/>
  <c r="O26" i="21"/>
  <c r="P27" i="21"/>
  <c r="O38" i="21"/>
  <c r="P39" i="21"/>
  <c r="O40" i="21"/>
  <c r="P41" i="21" s="1"/>
  <c r="AS11" i="21"/>
  <c r="AT12" i="21" s="1"/>
  <c r="R50" i="21"/>
  <c r="S51" i="21" s="1"/>
  <c r="U9" i="21"/>
  <c r="V10" i="21" s="1"/>
  <c r="AA29" i="21"/>
  <c r="AB30" i="21"/>
  <c r="O29" i="21"/>
  <c r="P30" i="21"/>
  <c r="O33" i="21"/>
  <c r="P34" i="21"/>
  <c r="O37" i="21"/>
  <c r="P38" i="21"/>
  <c r="O41" i="21"/>
  <c r="P42" i="21" s="1"/>
  <c r="O53" i="21"/>
  <c r="P54" i="21" s="1"/>
  <c r="AA27" i="21"/>
  <c r="AB28" i="21" s="1"/>
  <c r="BW8" i="21"/>
  <c r="BX9" i="21" s="1"/>
  <c r="U23" i="21"/>
  <c r="V24" i="21"/>
  <c r="O34" i="21"/>
  <c r="P35" i="21"/>
  <c r="BB8" i="21"/>
  <c r="BC9" i="21" s="1"/>
  <c r="AG19" i="21"/>
  <c r="AH20" i="21" s="1"/>
  <c r="BN10" i="21"/>
  <c r="BO11" i="21"/>
  <c r="U26" i="21"/>
  <c r="V27" i="21"/>
  <c r="BE8" i="21"/>
  <c r="BF9" i="21" s="1"/>
  <c r="CI8" i="21"/>
  <c r="CJ9" i="21" s="1"/>
  <c r="X9" i="21"/>
  <c r="Y10" i="21" s="1"/>
  <c r="AD8" i="21"/>
  <c r="AE9" i="21" s="1"/>
  <c r="O30" i="21"/>
  <c r="P31" i="21" s="1"/>
  <c r="O32" i="21"/>
  <c r="P33" i="21" s="1"/>
  <c r="R55" i="21"/>
  <c r="S56" i="21" s="1"/>
  <c r="U56" i="21" s="1"/>
  <c r="U6" i="21"/>
  <c r="V7" i="21"/>
  <c r="O51" i="21"/>
  <c r="P52" i="21"/>
  <c r="CC8" i="21"/>
  <c r="CD9" i="21" s="1"/>
  <c r="BZ8" i="21"/>
  <c r="CA9" i="21" s="1"/>
  <c r="O28" i="21"/>
  <c r="P29" i="21"/>
  <c r="O36" i="21"/>
  <c r="P37" i="21"/>
  <c r="R48" i="21"/>
  <c r="S49" i="21" s="1"/>
  <c r="R47" i="21"/>
  <c r="S48" i="21" s="1"/>
  <c r="O42" i="21"/>
  <c r="P43" i="21"/>
  <c r="R46" i="21"/>
  <c r="S47" i="21" s="1"/>
  <c r="R49" i="21"/>
  <c r="S50" i="21" s="1"/>
  <c r="R45" i="21"/>
  <c r="S46" i="21" s="1"/>
  <c r="O52" i="21"/>
  <c r="P53" i="21"/>
  <c r="O43" i="21"/>
  <c r="P44" i="21"/>
  <c r="AV8" i="21" l="1"/>
  <c r="AW9" i="21" s="1"/>
  <c r="AY9" i="21" s="1"/>
  <c r="AZ10" i="21" s="1"/>
  <c r="Y20" i="21"/>
  <c r="AA20" i="21" s="1"/>
  <c r="AB21" i="21" s="1"/>
  <c r="X19" i="21"/>
  <c r="AG6" i="3"/>
  <c r="AH7" i="3" s="1"/>
  <c r="CC6" i="3"/>
  <c r="CD7" i="3" s="1"/>
  <c r="AY7" i="3"/>
  <c r="AZ8" i="3" s="1"/>
  <c r="X20" i="3"/>
  <c r="Y21" i="3" s="1"/>
  <c r="Y22" i="3"/>
  <c r="X21" i="3"/>
  <c r="AA6" i="3"/>
  <c r="AB7" i="3" s="1"/>
  <c r="BW6" i="3"/>
  <c r="BX7" i="3" s="1"/>
  <c r="AG7" i="3"/>
  <c r="AH8" i="3" s="1"/>
  <c r="CC7" i="3"/>
  <c r="CD8" i="3" s="1"/>
  <c r="X18" i="3"/>
  <c r="Y19" i="3" s="1"/>
  <c r="X19" i="3"/>
  <c r="Y20" i="3" s="1"/>
  <c r="AS6" i="3"/>
  <c r="AT7" i="3" s="1"/>
  <c r="CO6" i="3"/>
  <c r="CP7" i="3" s="1"/>
  <c r="BK7" i="3"/>
  <c r="BL8" i="3" s="1"/>
  <c r="X8" i="3"/>
  <c r="Y9" i="3" s="1"/>
  <c r="X9" i="3"/>
  <c r="Y10" i="3" s="1"/>
  <c r="BK6" i="3"/>
  <c r="BL7" i="3" s="1"/>
  <c r="X7" i="3"/>
  <c r="Y8" i="3" s="1"/>
  <c r="BQ7" i="3"/>
  <c r="BR8" i="3" s="1"/>
  <c r="X14" i="3"/>
  <c r="Y15" i="3" s="1"/>
  <c r="X15" i="3"/>
  <c r="Y16" i="3" s="1"/>
  <c r="CW78" i="5"/>
  <c r="CX78" i="5" s="1"/>
  <c r="CY79" i="5" s="1"/>
  <c r="DA79" i="5" s="1"/>
  <c r="DB79" i="5" s="1"/>
  <c r="DC79" i="5" s="1"/>
  <c r="DD80" i="5" s="1"/>
  <c r="DF80" i="5" s="1"/>
  <c r="DG80" i="5" s="1"/>
  <c r="DH80" i="5" s="1"/>
  <c r="DI81" i="5" s="1"/>
  <c r="DK81" i="5" s="1"/>
  <c r="DL81" i="5" s="1"/>
  <c r="DM81" i="5" s="1"/>
  <c r="DN82" i="5" s="1"/>
  <c r="DP82" i="5" s="1"/>
  <c r="DQ82" i="5" s="1"/>
  <c r="DR82" i="5" s="1"/>
  <c r="DS83" i="5" s="1"/>
  <c r="DU83" i="5" s="1"/>
  <c r="DV83" i="5" s="1"/>
  <c r="DW83" i="5" s="1"/>
  <c r="DX84" i="5" s="1"/>
  <c r="DZ84" i="5" s="1"/>
  <c r="EA84" i="5" s="1"/>
  <c r="EB84" i="5" s="1"/>
  <c r="EC85" i="5" s="1"/>
  <c r="EE85" i="5" s="1"/>
  <c r="EF85" i="5" s="1"/>
  <c r="EG85" i="5" s="1"/>
  <c r="EH86" i="5" s="1"/>
  <c r="EJ86" i="5" s="1"/>
  <c r="EK86" i="5" s="1"/>
  <c r="EL86" i="5" s="1"/>
  <c r="EM87" i="5" s="1"/>
  <c r="EO87" i="5" s="1"/>
  <c r="EP87" i="5" s="1"/>
  <c r="EQ87" i="5" s="1"/>
  <c r="ER88" i="5" s="1"/>
  <c r="ET88" i="5" s="1"/>
  <c r="EU88" i="5" s="1"/>
  <c r="EV88" i="5" s="1"/>
  <c r="EW89" i="5" s="1"/>
  <c r="EY89" i="5" s="1"/>
  <c r="EZ89" i="5" s="1"/>
  <c r="FA89" i="5" s="1"/>
  <c r="FB90" i="5" s="1"/>
  <c r="FD90" i="5" s="1"/>
  <c r="FE90" i="5" s="1"/>
  <c r="FF90" i="5" s="1"/>
  <c r="AA26" i="21"/>
  <c r="AB27" i="21" s="1"/>
  <c r="AD27" i="21" s="1"/>
  <c r="AE28" i="21" s="1"/>
  <c r="BN9" i="21"/>
  <c r="BO10" i="21" s="1"/>
  <c r="AA45" i="3"/>
  <c r="AB46" i="3" s="1"/>
  <c r="AZ9" i="21"/>
  <c r="BB9" i="21" s="1"/>
  <c r="BC10" i="21" s="1"/>
  <c r="AY8" i="21"/>
  <c r="BU9" i="21"/>
  <c r="BW9" i="21" s="1"/>
  <c r="BX10" i="21" s="1"/>
  <c r="BT8" i="21"/>
  <c r="AH9" i="21"/>
  <c r="AJ9" i="21" s="1"/>
  <c r="AK10" i="21" s="1"/>
  <c r="AG8" i="21"/>
  <c r="AQ9" i="21"/>
  <c r="AS9" i="21" s="1"/>
  <c r="AT10" i="21" s="1"/>
  <c r="AP8" i="21"/>
  <c r="BE6" i="3"/>
  <c r="BF7" i="3" s="1"/>
  <c r="AA7" i="3"/>
  <c r="AB8" i="3" s="1"/>
  <c r="BW7" i="3"/>
  <c r="BX8" i="3" s="1"/>
  <c r="X12" i="3"/>
  <c r="Y13" i="3" s="1"/>
  <c r="X13" i="3"/>
  <c r="Y14" i="3" s="1"/>
  <c r="AB49" i="3"/>
  <c r="AA48" i="3"/>
  <c r="AY6" i="3"/>
  <c r="AZ7" i="3" s="1"/>
  <c r="BE7" i="3"/>
  <c r="BF8" i="3" s="1"/>
  <c r="X10" i="3"/>
  <c r="Y11" i="3" s="1"/>
  <c r="X11" i="3"/>
  <c r="Y12" i="3" s="1"/>
  <c r="AE49" i="3"/>
  <c r="AD48" i="3"/>
  <c r="Y49" i="3"/>
  <c r="X48" i="3"/>
  <c r="BQ6" i="3"/>
  <c r="BR7" i="3" s="1"/>
  <c r="AM7" i="3"/>
  <c r="AN8" i="3" s="1"/>
  <c r="CI7" i="3"/>
  <c r="CJ8" i="3" s="1"/>
  <c r="X16" i="3"/>
  <c r="Y17" i="3" s="1"/>
  <c r="X17" i="3"/>
  <c r="Y18" i="3" s="1"/>
  <c r="AM6" i="3"/>
  <c r="AN7" i="3" s="1"/>
  <c r="CI6" i="3"/>
  <c r="CJ7" i="3" s="1"/>
  <c r="AS7" i="3"/>
  <c r="AT8" i="3" s="1"/>
  <c r="CO7" i="3"/>
  <c r="CP8" i="3" s="1"/>
  <c r="Y23" i="3"/>
  <c r="X22" i="3"/>
  <c r="AA46" i="3"/>
  <c r="AB47" i="3" s="1"/>
  <c r="Y50" i="3"/>
  <c r="X49" i="3"/>
  <c r="AB28" i="3"/>
  <c r="AA27" i="3"/>
  <c r="AB30" i="3"/>
  <c r="AA29" i="3"/>
  <c r="AB32" i="3"/>
  <c r="AA31" i="3"/>
  <c r="AB34" i="3"/>
  <c r="AA33" i="3"/>
  <c r="AB36" i="3"/>
  <c r="AA35" i="3"/>
  <c r="AB38" i="3"/>
  <c r="AA37" i="3"/>
  <c r="AB40" i="3"/>
  <c r="AA39" i="3"/>
  <c r="AB42" i="3"/>
  <c r="AA41" i="3"/>
  <c r="AB44" i="3"/>
  <c r="AA43" i="3"/>
  <c r="Y56" i="3"/>
  <c r="AA56" i="3" s="1"/>
  <c r="X55" i="3"/>
  <c r="Y13" i="21"/>
  <c r="AA13" i="21" s="1"/>
  <c r="AB14" i="21" s="1"/>
  <c r="X12" i="21"/>
  <c r="AB15" i="21"/>
  <c r="AA14" i="21"/>
  <c r="CG9" i="21"/>
  <c r="CI9" i="21" s="1"/>
  <c r="CJ10" i="21" s="1"/>
  <c r="CL10" i="21" s="1"/>
  <c r="CM11" i="21" s="1"/>
  <c r="CF8" i="21"/>
  <c r="AT9" i="21"/>
  <c r="AV9" i="21" s="1"/>
  <c r="AW10" i="21" s="1"/>
  <c r="AY10" i="21" s="1"/>
  <c r="AZ11" i="21" s="1"/>
  <c r="AS8" i="21"/>
  <c r="Y23" i="21"/>
  <c r="AA23" i="21" s="1"/>
  <c r="AB24" i="21" s="1"/>
  <c r="X22" i="21"/>
  <c r="AE17" i="21"/>
  <c r="AD16" i="21"/>
  <c r="Y16" i="21"/>
  <c r="X15" i="21"/>
  <c r="BO9" i="21"/>
  <c r="BN8" i="21"/>
  <c r="Y24" i="3"/>
  <c r="X23" i="3"/>
  <c r="AE27" i="3"/>
  <c r="AD26" i="3"/>
  <c r="AB29" i="3"/>
  <c r="AA28" i="3"/>
  <c r="AB31" i="3"/>
  <c r="AA30" i="3"/>
  <c r="AB33" i="3"/>
  <c r="AA32" i="3"/>
  <c r="AB35" i="3"/>
  <c r="AA34" i="3"/>
  <c r="AB37" i="3"/>
  <c r="AA36" i="3"/>
  <c r="AB39" i="3"/>
  <c r="AA38" i="3"/>
  <c r="AB41" i="3"/>
  <c r="AA40" i="3"/>
  <c r="AB43" i="3"/>
  <c r="AA42" i="3"/>
  <c r="AA44" i="3"/>
  <c r="AB45" i="3" s="1"/>
  <c r="Y54" i="3"/>
  <c r="X53" i="3"/>
  <c r="Y18" i="21"/>
  <c r="AA18" i="21" s="1"/>
  <c r="AB19" i="21" s="1"/>
  <c r="X17" i="21"/>
  <c r="AN9" i="21"/>
  <c r="AP9" i="21" s="1"/>
  <c r="AQ10" i="21" s="1"/>
  <c r="AS10" i="21" s="1"/>
  <c r="AT11" i="21" s="1"/>
  <c r="AM8" i="21"/>
  <c r="AB20" i="21"/>
  <c r="AA19" i="21"/>
  <c r="AB27" i="3"/>
  <c r="AA26" i="3"/>
  <c r="Y51" i="3"/>
  <c r="X50" i="3"/>
  <c r="Y53" i="3"/>
  <c r="X52" i="3"/>
  <c r="AB53" i="3"/>
  <c r="AA52" i="3"/>
  <c r="Y55" i="3"/>
  <c r="X54" i="3"/>
  <c r="AD22" i="21"/>
  <c r="AE23" i="21" s="1"/>
  <c r="GD37" i="5"/>
  <c r="GE37" i="5" s="1"/>
  <c r="GF38" i="5" s="1"/>
  <c r="EP37" i="5"/>
  <c r="EQ37" i="5" s="1"/>
  <c r="ER38" i="5" s="1"/>
  <c r="ET38" i="5" s="1"/>
  <c r="EU38" i="5" s="1"/>
  <c r="EV38" i="5" s="1"/>
  <c r="EW39" i="5" s="1"/>
  <c r="EY39" i="5" s="1"/>
  <c r="EZ39" i="5" s="1"/>
  <c r="FA39" i="5" s="1"/>
  <c r="FB40" i="5" s="1"/>
  <c r="FD40" i="5" s="1"/>
  <c r="FE40" i="5" s="1"/>
  <c r="FF40" i="5" s="1"/>
  <c r="FG41" i="5" s="1"/>
  <c r="FI41" i="5" s="1"/>
  <c r="FJ41" i="5" s="1"/>
  <c r="FK41" i="5" s="1"/>
  <c r="FL42" i="5" s="1"/>
  <c r="FN42" i="5" s="1"/>
  <c r="FO42" i="5" s="1"/>
  <c r="FP42" i="5" s="1"/>
  <c r="FQ43" i="5" s="1"/>
  <c r="FS43" i="5" s="1"/>
  <c r="FT43" i="5" s="1"/>
  <c r="FU43" i="5" s="1"/>
  <c r="FV44" i="5" s="1"/>
  <c r="FX44" i="5" s="1"/>
  <c r="FY44" i="5" s="1"/>
  <c r="FZ44" i="5" s="1"/>
  <c r="GA45" i="5" s="1"/>
  <c r="GC45" i="5" s="1"/>
  <c r="GD45" i="5" s="1"/>
  <c r="GE45" i="5" s="1"/>
  <c r="GF46" i="5" s="1"/>
  <c r="EZ37" i="5"/>
  <c r="FA37" i="5" s="1"/>
  <c r="FB38" i="5" s="1"/>
  <c r="FD38" i="5" s="1"/>
  <c r="FE38" i="5" s="1"/>
  <c r="FF38" i="5" s="1"/>
  <c r="FG39" i="5" s="1"/>
  <c r="FI39" i="5" s="1"/>
  <c r="FJ39" i="5" s="1"/>
  <c r="FK39" i="5" s="1"/>
  <c r="FL40" i="5" s="1"/>
  <c r="FN40" i="5" s="1"/>
  <c r="FO40" i="5" s="1"/>
  <c r="FP40" i="5" s="1"/>
  <c r="FQ41" i="5" s="1"/>
  <c r="FS41" i="5" s="1"/>
  <c r="FT41" i="5" s="1"/>
  <c r="FU41" i="5" s="1"/>
  <c r="FV42" i="5" s="1"/>
  <c r="FX42" i="5" s="1"/>
  <c r="FY42" i="5" s="1"/>
  <c r="FZ42" i="5" s="1"/>
  <c r="GA43" i="5" s="1"/>
  <c r="GC43" i="5" s="1"/>
  <c r="GD43" i="5" s="1"/>
  <c r="GE43" i="5" s="1"/>
  <c r="GF44" i="5" s="1"/>
  <c r="FJ37" i="5"/>
  <c r="FK37" i="5" s="1"/>
  <c r="FL38" i="5" s="1"/>
  <c r="FN38" i="5" s="1"/>
  <c r="FO38" i="5" s="1"/>
  <c r="FP38" i="5" s="1"/>
  <c r="FQ39" i="5" s="1"/>
  <c r="FS39" i="5" s="1"/>
  <c r="FT39" i="5" s="1"/>
  <c r="FU39" i="5" s="1"/>
  <c r="FV40" i="5" s="1"/>
  <c r="FX40" i="5" s="1"/>
  <c r="FY40" i="5" s="1"/>
  <c r="FZ40" i="5" s="1"/>
  <c r="GA41" i="5" s="1"/>
  <c r="GC41" i="5" s="1"/>
  <c r="GD41" i="5" s="1"/>
  <c r="GE41" i="5" s="1"/>
  <c r="GF42" i="5" s="1"/>
  <c r="AL91" i="5"/>
  <c r="AN91" i="5" s="1"/>
  <c r="AO91" i="5" s="1"/>
  <c r="AP91" i="5" s="1"/>
  <c r="AN9" i="5"/>
  <c r="AO9" i="5" s="1"/>
  <c r="AP9" i="5" s="1"/>
  <c r="AQ10" i="5" s="1"/>
  <c r="CF9" i="21"/>
  <c r="CG10" i="21" s="1"/>
  <c r="AG9" i="21"/>
  <c r="AH10" i="21" s="1"/>
  <c r="BH9" i="21"/>
  <c r="BI10" i="21" s="1"/>
  <c r="AG24" i="21"/>
  <c r="AH25" i="21" s="1"/>
  <c r="R42" i="21"/>
  <c r="S43" i="21" s="1"/>
  <c r="U51" i="21"/>
  <c r="V52" i="21" s="1"/>
  <c r="U46" i="21"/>
  <c r="V47" i="21" s="1"/>
  <c r="U48" i="21"/>
  <c r="V49" i="21" s="1"/>
  <c r="CC9" i="21"/>
  <c r="CD10" i="21" s="1"/>
  <c r="AA10" i="21"/>
  <c r="AB11" i="21" s="1"/>
  <c r="AJ20" i="21"/>
  <c r="AK21" i="21" s="1"/>
  <c r="BE9" i="21"/>
  <c r="BF10" i="21" s="1"/>
  <c r="BZ9" i="21"/>
  <c r="CA10" i="21" s="1"/>
  <c r="X10" i="21"/>
  <c r="Y11" i="21" s="1"/>
  <c r="AV12" i="21"/>
  <c r="AW13" i="21" s="1"/>
  <c r="BT9" i="21"/>
  <c r="BU10" i="21" s="1"/>
  <c r="U47" i="21"/>
  <c r="V48" i="21"/>
  <c r="U49" i="21"/>
  <c r="V50" i="21" s="1"/>
  <c r="AG26" i="21"/>
  <c r="AH27" i="21" s="1"/>
  <c r="AD10" i="21"/>
  <c r="AE11" i="21" s="1"/>
  <c r="R53" i="21"/>
  <c r="S54" i="21"/>
  <c r="U50" i="21"/>
  <c r="V51" i="21"/>
  <c r="R43" i="21"/>
  <c r="S44" i="21" s="1"/>
  <c r="R29" i="21"/>
  <c r="S30" i="21" s="1"/>
  <c r="R52" i="21"/>
  <c r="S53" i="21" s="1"/>
  <c r="X7" i="21"/>
  <c r="Y8" i="21" s="1"/>
  <c r="R33" i="21"/>
  <c r="S34" i="21" s="1"/>
  <c r="CL9" i="21"/>
  <c r="CM10" i="21" s="1"/>
  <c r="X27" i="21"/>
  <c r="Y28" i="21" s="1"/>
  <c r="R35" i="21"/>
  <c r="S36" i="21" s="1"/>
  <c r="R38" i="21"/>
  <c r="S39" i="21" s="1"/>
  <c r="R44" i="21"/>
  <c r="S45" i="21" s="1"/>
  <c r="R37" i="21"/>
  <c r="S38" i="21" s="1"/>
  <c r="R31" i="21"/>
  <c r="S32" i="21" s="1"/>
  <c r="BQ11" i="21"/>
  <c r="BR12" i="21"/>
  <c r="X24" i="21"/>
  <c r="Y25" i="21" s="1"/>
  <c r="AD28" i="21"/>
  <c r="AE29" i="21" s="1"/>
  <c r="R54" i="21"/>
  <c r="S55" i="21" s="1"/>
  <c r="R34" i="21"/>
  <c r="S35" i="21" s="1"/>
  <c r="R30" i="21"/>
  <c r="S31" i="21" s="1"/>
  <c r="AD30" i="21"/>
  <c r="AE31" i="21" s="1"/>
  <c r="R41" i="21"/>
  <c r="S42" i="21" s="1"/>
  <c r="R39" i="21"/>
  <c r="S40" i="21" s="1"/>
  <c r="R27" i="21"/>
  <c r="S28" i="21" s="1"/>
  <c r="R51" i="21"/>
  <c r="S52" i="21" s="1"/>
  <c r="R36" i="21"/>
  <c r="S37" i="21" s="1"/>
  <c r="R28" i="21"/>
  <c r="S29" i="21" s="1"/>
  <c r="AJ15" i="21"/>
  <c r="AK16" i="21" s="1"/>
  <c r="R40" i="21"/>
  <c r="S41" i="21" s="1"/>
  <c r="R32" i="21"/>
  <c r="S33" i="21" s="1"/>
  <c r="AD47" i="3" l="1"/>
  <c r="AE48" i="3" s="1"/>
  <c r="AP7" i="3"/>
  <c r="AQ8" i="3" s="1"/>
  <c r="AP8" i="3"/>
  <c r="AQ9" i="3" s="1"/>
  <c r="BH8" i="3"/>
  <c r="BI9" i="3" s="1"/>
  <c r="AA14" i="3"/>
  <c r="AB15" i="3" s="1"/>
  <c r="BZ8" i="3"/>
  <c r="CA9" i="3" s="1"/>
  <c r="BH7" i="3"/>
  <c r="BI8" i="3" s="1"/>
  <c r="BR11" i="21"/>
  <c r="BQ10" i="21"/>
  <c r="AA15" i="3"/>
  <c r="AB16" i="3" s="1"/>
  <c r="AA8" i="3"/>
  <c r="AB9" i="3" s="1"/>
  <c r="AA10" i="3"/>
  <c r="AB11" i="3" s="1"/>
  <c r="BN8" i="3"/>
  <c r="BO9" i="3" s="1"/>
  <c r="AV7" i="3"/>
  <c r="AW8" i="3" s="1"/>
  <c r="AA19" i="3"/>
  <c r="AB20" i="3" s="1"/>
  <c r="AJ8" i="3"/>
  <c r="AK9" i="3" s="1"/>
  <c r="AD7" i="3"/>
  <c r="AE8" i="3" s="1"/>
  <c r="BB8" i="3"/>
  <c r="BC9" i="3" s="1"/>
  <c r="AJ7" i="3"/>
  <c r="AK8" i="3" s="1"/>
  <c r="AH24" i="21"/>
  <c r="AJ24" i="21" s="1"/>
  <c r="AK25" i="21" s="1"/>
  <c r="AG23" i="21"/>
  <c r="AV8" i="3"/>
  <c r="AW9" i="3" s="1"/>
  <c r="AA17" i="3"/>
  <c r="AB18" i="3" s="1"/>
  <c r="AA12" i="3"/>
  <c r="AB13" i="3" s="1"/>
  <c r="AD45" i="3"/>
  <c r="AE46" i="3" s="1"/>
  <c r="CR8" i="3"/>
  <c r="CS9" i="3" s="1"/>
  <c r="CL7" i="3"/>
  <c r="CM8" i="3" s="1"/>
  <c r="AA18" i="3"/>
  <c r="AB19" i="3" s="1"/>
  <c r="CL8" i="3"/>
  <c r="CM9" i="3" s="1"/>
  <c r="BT7" i="3"/>
  <c r="BU8" i="3" s="1"/>
  <c r="AA11" i="3"/>
  <c r="AB12" i="3" s="1"/>
  <c r="BB7" i="3"/>
  <c r="BC8" i="3" s="1"/>
  <c r="AA13" i="3"/>
  <c r="AB14" i="3" s="1"/>
  <c r="AD8" i="3"/>
  <c r="AE9" i="3" s="1"/>
  <c r="AD46" i="3"/>
  <c r="AE47" i="3" s="1"/>
  <c r="AA16" i="3"/>
  <c r="AB17" i="3" s="1"/>
  <c r="BT8" i="3"/>
  <c r="BU9" i="3" s="1"/>
  <c r="BN7" i="3"/>
  <c r="BO8" i="3" s="1"/>
  <c r="AA9" i="3"/>
  <c r="AB10" i="3" s="1"/>
  <c r="CR7" i="3"/>
  <c r="CS8" i="3" s="1"/>
  <c r="AA20" i="3"/>
  <c r="AB21" i="3" s="1"/>
  <c r="CF8" i="3"/>
  <c r="CG9" i="3" s="1"/>
  <c r="BZ7" i="3"/>
  <c r="CA8" i="3" s="1"/>
  <c r="AA21" i="3"/>
  <c r="AB22" i="3" s="1"/>
  <c r="CF7" i="3"/>
  <c r="CG8" i="3" s="1"/>
  <c r="BC11" i="21"/>
  <c r="BB10" i="21"/>
  <c r="AB56" i="3"/>
  <c r="AD56" i="3" s="1"/>
  <c r="AA55" i="3"/>
  <c r="AE54" i="3"/>
  <c r="AD53" i="3"/>
  <c r="AB54" i="3"/>
  <c r="AA53" i="3"/>
  <c r="AB52" i="3"/>
  <c r="AA51" i="3"/>
  <c r="AE28" i="3"/>
  <c r="AD27" i="3"/>
  <c r="AE21" i="21"/>
  <c r="AD20" i="21"/>
  <c r="AW12" i="21"/>
  <c r="AV11" i="21"/>
  <c r="AD19" i="21"/>
  <c r="AE20" i="21" s="1"/>
  <c r="AB55" i="3"/>
  <c r="AA54" i="3"/>
  <c r="AE44" i="3"/>
  <c r="AD43" i="3"/>
  <c r="AE42" i="3"/>
  <c r="AD41" i="3"/>
  <c r="AE40" i="3"/>
  <c r="AD39" i="3"/>
  <c r="AE38" i="3"/>
  <c r="AD37" i="3"/>
  <c r="AE36" i="3"/>
  <c r="AD35" i="3"/>
  <c r="AE34" i="3"/>
  <c r="AD33" i="3"/>
  <c r="AE32" i="3"/>
  <c r="AD31" i="3"/>
  <c r="AE30" i="3"/>
  <c r="AD29" i="3"/>
  <c r="AH28" i="3"/>
  <c r="AG27" i="3"/>
  <c r="AB25" i="3"/>
  <c r="AA24" i="3"/>
  <c r="BR10" i="21"/>
  <c r="BQ9" i="21"/>
  <c r="AA16" i="21"/>
  <c r="AB17" i="21" s="1"/>
  <c r="AH18" i="21"/>
  <c r="AJ18" i="21" s="1"/>
  <c r="AK19" i="21" s="1"/>
  <c r="AG17" i="21"/>
  <c r="AE25" i="21"/>
  <c r="AD24" i="21"/>
  <c r="BB11" i="21"/>
  <c r="BC12" i="21" s="1"/>
  <c r="BE12" i="21" s="1"/>
  <c r="BF13" i="21" s="1"/>
  <c r="BH13" i="21" s="1"/>
  <c r="BI14" i="21" s="1"/>
  <c r="AE16" i="21"/>
  <c r="AD15" i="21"/>
  <c r="AD14" i="21"/>
  <c r="AE15" i="21" s="1"/>
  <c r="AD44" i="3"/>
  <c r="AE45" i="3" s="1"/>
  <c r="AE43" i="3"/>
  <c r="AD42" i="3"/>
  <c r="AE41" i="3"/>
  <c r="AD40" i="3"/>
  <c r="AE39" i="3"/>
  <c r="AD38" i="3"/>
  <c r="AE37" i="3"/>
  <c r="AD36" i="3"/>
  <c r="AE35" i="3"/>
  <c r="AD34" i="3"/>
  <c r="AE33" i="3"/>
  <c r="AD32" i="3"/>
  <c r="AE31" i="3"/>
  <c r="AD30" i="3"/>
  <c r="AE29" i="3"/>
  <c r="AD28" i="3"/>
  <c r="AB51" i="3"/>
  <c r="AA50" i="3"/>
  <c r="AB24" i="3"/>
  <c r="AA23" i="3"/>
  <c r="AB50" i="3"/>
  <c r="AA49" i="3"/>
  <c r="AH50" i="3"/>
  <c r="AG49" i="3"/>
  <c r="AE50" i="3"/>
  <c r="AD49" i="3"/>
  <c r="AV10" i="21"/>
  <c r="AW11" i="21" s="1"/>
  <c r="AM10" i="21"/>
  <c r="AN11" i="21" s="1"/>
  <c r="CA11" i="21"/>
  <c r="BZ10" i="21"/>
  <c r="BF11" i="21"/>
  <c r="BE10" i="21"/>
  <c r="AB23" i="3"/>
  <c r="AA22" i="3"/>
  <c r="AE22" i="21"/>
  <c r="AD21" i="21"/>
  <c r="AS10" i="5"/>
  <c r="AT10" i="5" s="1"/>
  <c r="AU10" i="5" s="1"/>
  <c r="AV11" i="5" s="1"/>
  <c r="AQ91" i="5"/>
  <c r="U29" i="21"/>
  <c r="V30" i="21" s="1"/>
  <c r="U28" i="21"/>
  <c r="V29" i="21" s="1"/>
  <c r="U31" i="21"/>
  <c r="V32" i="21" s="1"/>
  <c r="AA25" i="21"/>
  <c r="AB26" i="21" s="1"/>
  <c r="U32" i="21"/>
  <c r="V33" i="21" s="1"/>
  <c r="AM19" i="21"/>
  <c r="AN20" i="21" s="1"/>
  <c r="U39" i="21"/>
  <c r="V40" i="21"/>
  <c r="U30" i="21"/>
  <c r="V31" i="21" s="1"/>
  <c r="AY13" i="21"/>
  <c r="AZ14" i="21" s="1"/>
  <c r="U33" i="21"/>
  <c r="V34" i="21" s="1"/>
  <c r="AM16" i="21"/>
  <c r="AN17" i="21" s="1"/>
  <c r="U37" i="21"/>
  <c r="V38" i="21"/>
  <c r="U40" i="21"/>
  <c r="V41" i="21"/>
  <c r="AG31" i="21"/>
  <c r="AH32" i="21"/>
  <c r="U35" i="21"/>
  <c r="V36" i="21"/>
  <c r="AG29" i="21"/>
  <c r="AH30" i="21"/>
  <c r="U38" i="21"/>
  <c r="V39" i="21" s="1"/>
  <c r="U45" i="21"/>
  <c r="V46" i="21"/>
  <c r="U36" i="21"/>
  <c r="V37" i="21"/>
  <c r="AA28" i="21"/>
  <c r="AB29" i="21"/>
  <c r="AM25" i="21"/>
  <c r="AN26" i="21" s="1"/>
  <c r="U44" i="21"/>
  <c r="V45" i="21" s="1"/>
  <c r="AG11" i="21"/>
  <c r="AH12" i="21" s="1"/>
  <c r="BW10" i="21"/>
  <c r="BX11" i="21"/>
  <c r="AA11" i="21"/>
  <c r="AB12" i="21" s="1"/>
  <c r="BH10" i="21"/>
  <c r="BI11" i="21" s="1"/>
  <c r="CF10" i="21"/>
  <c r="CG11" i="21" s="1"/>
  <c r="U43" i="21"/>
  <c r="V44" i="21" s="1"/>
  <c r="BK10" i="21"/>
  <c r="BL11" i="21" s="1"/>
  <c r="CI10" i="21"/>
  <c r="CJ11" i="21" s="1"/>
  <c r="U41" i="21"/>
  <c r="V42" i="21" s="1"/>
  <c r="AG28" i="21"/>
  <c r="AH29" i="21" s="1"/>
  <c r="U55" i="21"/>
  <c r="V56" i="21" s="1"/>
  <c r="X56" i="21" s="1"/>
  <c r="U34" i="21"/>
  <c r="V35" i="21" s="1"/>
  <c r="X50" i="21"/>
  <c r="Y51" i="21" s="1"/>
  <c r="CC10" i="21"/>
  <c r="CD11" i="21" s="1"/>
  <c r="AD11" i="21"/>
  <c r="AE12" i="21" s="1"/>
  <c r="X52" i="21"/>
  <c r="Y53" i="21" s="1"/>
  <c r="AJ25" i="21"/>
  <c r="AK26" i="21" s="1"/>
  <c r="AJ10" i="21"/>
  <c r="AK11" i="21" s="1"/>
  <c r="U52" i="21"/>
  <c r="V53" i="21" s="1"/>
  <c r="U42" i="21"/>
  <c r="V43" i="21" s="1"/>
  <c r="BT12" i="21"/>
  <c r="BU13" i="21" s="1"/>
  <c r="AA8" i="21"/>
  <c r="AB9" i="21" s="1"/>
  <c r="U53" i="21"/>
  <c r="V54" i="21" s="1"/>
  <c r="X51" i="21"/>
  <c r="Y52" i="21" s="1"/>
  <c r="U54" i="21"/>
  <c r="V55" i="21" s="1"/>
  <c r="AJ27" i="21"/>
  <c r="AK28" i="21" s="1"/>
  <c r="X48" i="21"/>
  <c r="Y49" i="21" s="1"/>
  <c r="AM21" i="21"/>
  <c r="AN22" i="21" s="1"/>
  <c r="X49" i="21"/>
  <c r="Y50" i="21" s="1"/>
  <c r="X47" i="21"/>
  <c r="Y48" i="21" s="1"/>
  <c r="AP11" i="21" l="1"/>
  <c r="AQ12" i="21" s="1"/>
  <c r="AS12" i="21" s="1"/>
  <c r="AT13" i="21" s="1"/>
  <c r="AV13" i="21" s="1"/>
  <c r="AW14" i="21" s="1"/>
  <c r="AY14" i="21" s="1"/>
  <c r="AZ15" i="21" s="1"/>
  <c r="AG45" i="3"/>
  <c r="AH46" i="3" s="1"/>
  <c r="AH21" i="21"/>
  <c r="AG20" i="21"/>
  <c r="AE23" i="3"/>
  <c r="AD22" i="3"/>
  <c r="CI9" i="3"/>
  <c r="CJ10" i="3" s="1"/>
  <c r="BQ8" i="3"/>
  <c r="BR9" i="3" s="1"/>
  <c r="AD17" i="3"/>
  <c r="AE18" i="3" s="1"/>
  <c r="AG9" i="3"/>
  <c r="AH10" i="3" s="1"/>
  <c r="BE8" i="3"/>
  <c r="BF9" i="3" s="1"/>
  <c r="BW8" i="3"/>
  <c r="BX9" i="3" s="1"/>
  <c r="AD19" i="3"/>
  <c r="AE20" i="3" s="1"/>
  <c r="AD13" i="3"/>
  <c r="AE14" i="3" s="1"/>
  <c r="AY9" i="3"/>
  <c r="AZ10" i="3" s="1"/>
  <c r="BE9" i="3"/>
  <c r="BF10" i="3" s="1"/>
  <c r="AM9" i="3"/>
  <c r="AN10" i="3" s="1"/>
  <c r="AY8" i="3"/>
  <c r="AZ9" i="3" s="1"/>
  <c r="AD11" i="3"/>
  <c r="AE12" i="3" s="1"/>
  <c r="AD16" i="3"/>
  <c r="AE17" i="3" s="1"/>
  <c r="CC9" i="3"/>
  <c r="CD10" i="3" s="1"/>
  <c r="BK9" i="3"/>
  <c r="BL10" i="3" s="1"/>
  <c r="AS8" i="3"/>
  <c r="AT9" i="3" s="1"/>
  <c r="AY11" i="21"/>
  <c r="AZ12" i="21" s="1"/>
  <c r="BB12" i="21" s="1"/>
  <c r="BC13" i="21" s="1"/>
  <c r="BE13" i="21" s="1"/>
  <c r="BF14" i="21" s="1"/>
  <c r="BH14" i="21" s="1"/>
  <c r="BI15" i="21" s="1"/>
  <c r="AG15" i="21"/>
  <c r="AH16" i="21" s="1"/>
  <c r="AJ16" i="21" s="1"/>
  <c r="AK17" i="21" s="1"/>
  <c r="AM17" i="21" s="1"/>
  <c r="AN18" i="21" s="1"/>
  <c r="AE18" i="21"/>
  <c r="AD17" i="21"/>
  <c r="CI8" i="3"/>
  <c r="CJ9" i="3" s="1"/>
  <c r="CC8" i="3"/>
  <c r="CD9" i="3" s="1"/>
  <c r="AE22" i="3"/>
  <c r="AD21" i="3"/>
  <c r="AD10" i="3"/>
  <c r="AE11" i="3" s="1"/>
  <c r="BW9" i="3"/>
  <c r="BX10" i="3" s="1"/>
  <c r="AG47" i="3"/>
  <c r="AH48" i="3" s="1"/>
  <c r="AD14" i="3"/>
  <c r="AE15" i="3" s="1"/>
  <c r="AD12" i="3"/>
  <c r="AE13" i="3" s="1"/>
  <c r="CO9" i="3"/>
  <c r="CP10" i="3" s="1"/>
  <c r="CO8" i="3"/>
  <c r="CP9" i="3" s="1"/>
  <c r="AG46" i="3"/>
  <c r="AH47" i="3" s="1"/>
  <c r="AD18" i="3"/>
  <c r="AE19" i="3" s="1"/>
  <c r="AM8" i="3"/>
  <c r="AN9" i="3" s="1"/>
  <c r="AG8" i="3"/>
  <c r="AH9" i="3" s="1"/>
  <c r="AD20" i="3"/>
  <c r="AE21" i="3" s="1"/>
  <c r="BQ9" i="3"/>
  <c r="BR10" i="3" s="1"/>
  <c r="AD9" i="3"/>
  <c r="AE10" i="3" s="1"/>
  <c r="BK8" i="3"/>
  <c r="BL9" i="3" s="1"/>
  <c r="AD15" i="3"/>
  <c r="AE16" i="3" s="1"/>
  <c r="AS9" i="3"/>
  <c r="AT10" i="3" s="1"/>
  <c r="AH49" i="3"/>
  <c r="AG48" i="3"/>
  <c r="AG22" i="21"/>
  <c r="AH23" i="21" s="1"/>
  <c r="AJ23" i="21" s="1"/>
  <c r="AK24" i="21" s="1"/>
  <c r="AE24" i="3"/>
  <c r="AD23" i="3"/>
  <c r="BH11" i="21"/>
  <c r="BI12" i="21" s="1"/>
  <c r="CD12" i="21"/>
  <c r="CF12" i="21" s="1"/>
  <c r="CG13" i="21" s="1"/>
  <c r="CI13" i="21" s="1"/>
  <c r="CJ14" i="21" s="1"/>
  <c r="CC11" i="21"/>
  <c r="AH51" i="3"/>
  <c r="AG50" i="3"/>
  <c r="AK51" i="3"/>
  <c r="AJ50" i="3"/>
  <c r="AE51" i="3"/>
  <c r="AD50" i="3"/>
  <c r="AE25" i="3"/>
  <c r="AD24" i="3"/>
  <c r="AE52" i="3"/>
  <c r="AD51" i="3"/>
  <c r="AH30" i="3"/>
  <c r="AG29" i="3"/>
  <c r="AH32" i="3"/>
  <c r="AG31" i="3"/>
  <c r="AH34" i="3"/>
  <c r="AG33" i="3"/>
  <c r="AH36" i="3"/>
  <c r="AG35" i="3"/>
  <c r="AH38" i="3"/>
  <c r="AG37" i="3"/>
  <c r="AH40" i="3"/>
  <c r="AG39" i="3"/>
  <c r="AH42" i="3"/>
  <c r="AG41" i="3"/>
  <c r="AH44" i="3"/>
  <c r="AG43" i="3"/>
  <c r="AH17" i="21"/>
  <c r="AJ17" i="21" s="1"/>
  <c r="AK18" i="21" s="1"/>
  <c r="AG16" i="21"/>
  <c r="AH26" i="21"/>
  <c r="AJ26" i="21" s="1"/>
  <c r="AK27" i="21" s="1"/>
  <c r="AG25" i="21"/>
  <c r="BT10" i="21"/>
  <c r="BU11" i="21" s="1"/>
  <c r="AE26" i="3"/>
  <c r="AD25" i="3"/>
  <c r="AK29" i="3"/>
  <c r="AJ28" i="3"/>
  <c r="AH31" i="3"/>
  <c r="AG30" i="3"/>
  <c r="AH33" i="3"/>
  <c r="AG32" i="3"/>
  <c r="AH35" i="3"/>
  <c r="AG34" i="3"/>
  <c r="AH37" i="3"/>
  <c r="AG36" i="3"/>
  <c r="AH39" i="3"/>
  <c r="AG38" i="3"/>
  <c r="AH41" i="3"/>
  <c r="AG40" i="3"/>
  <c r="AH43" i="3"/>
  <c r="AG42" i="3"/>
  <c r="AG44" i="3"/>
  <c r="AH45" i="3" s="1"/>
  <c r="AE56" i="3"/>
  <c r="AG56" i="3" s="1"/>
  <c r="AD55" i="3"/>
  <c r="AY12" i="21"/>
  <c r="AZ13" i="21" s="1"/>
  <c r="AH22" i="21"/>
  <c r="AJ22" i="21" s="1"/>
  <c r="AK23" i="21" s="1"/>
  <c r="AM23" i="21" s="1"/>
  <c r="AN24" i="21" s="1"/>
  <c r="AG21" i="21"/>
  <c r="AH29" i="3"/>
  <c r="AG28" i="3"/>
  <c r="AE53" i="3"/>
  <c r="AD52" i="3"/>
  <c r="AE55" i="3"/>
  <c r="AD54" i="3"/>
  <c r="AH55" i="3"/>
  <c r="AG54" i="3"/>
  <c r="BF12" i="21"/>
  <c r="BE11" i="21"/>
  <c r="BT11" i="21"/>
  <c r="BU12" i="21" s="1"/>
  <c r="BW12" i="21" s="1"/>
  <c r="BX13" i="21" s="1"/>
  <c r="BZ13" i="21" s="1"/>
  <c r="CA14" i="21" s="1"/>
  <c r="AV91" i="5"/>
  <c r="AX11" i="5"/>
  <c r="AY11" i="5" s="1"/>
  <c r="AZ11" i="5" s="1"/>
  <c r="BA12" i="5" s="1"/>
  <c r="AA50" i="21"/>
  <c r="AB51" i="21" s="1"/>
  <c r="AA49" i="21"/>
  <c r="AB50" i="21" s="1"/>
  <c r="AM26" i="21"/>
  <c r="AN27" i="21"/>
  <c r="BK14" i="21"/>
  <c r="BL15" i="21" s="1"/>
  <c r="X42" i="21"/>
  <c r="Y43" i="21" s="1"/>
  <c r="AD12" i="21"/>
  <c r="AE13" i="21" s="1"/>
  <c r="BB14" i="21"/>
  <c r="BC15" i="21" s="1"/>
  <c r="AA48" i="21"/>
  <c r="AB49" i="21" s="1"/>
  <c r="AP22" i="21"/>
  <c r="AQ23" i="21" s="1"/>
  <c r="AM28" i="21"/>
  <c r="AN29" i="21" s="1"/>
  <c r="AM11" i="21"/>
  <c r="AN12" i="21" s="1"/>
  <c r="AA53" i="21"/>
  <c r="AB54" i="21" s="1"/>
  <c r="CL14" i="21"/>
  <c r="CM15" i="21" s="1"/>
  <c r="CL11" i="21"/>
  <c r="CM12" i="21" s="1"/>
  <c r="AJ12" i="21"/>
  <c r="AK13" i="21" s="1"/>
  <c r="AP17" i="21"/>
  <c r="AQ18" i="21" s="1"/>
  <c r="AP20" i="21"/>
  <c r="AQ21" i="21" s="1"/>
  <c r="AA52" i="21"/>
  <c r="AB53" i="21" s="1"/>
  <c r="AM18" i="21"/>
  <c r="AN19" i="21" s="1"/>
  <c r="AA51" i="21"/>
  <c r="AB52" i="21" s="1"/>
  <c r="AP24" i="21"/>
  <c r="AQ25" i="21" s="1"/>
  <c r="X54" i="21"/>
  <c r="Y55" i="21" s="1"/>
  <c r="BW13" i="21"/>
  <c r="BX14" i="21" s="1"/>
  <c r="X53" i="21"/>
  <c r="Y54" i="21" s="1"/>
  <c r="AG12" i="21"/>
  <c r="AH13" i="21"/>
  <c r="X35" i="21"/>
  <c r="Y36" i="21" s="1"/>
  <c r="AJ29" i="21"/>
  <c r="AK30" i="21" s="1"/>
  <c r="BN11" i="21"/>
  <c r="BO12" i="21"/>
  <c r="CI11" i="21"/>
  <c r="CJ12" i="21"/>
  <c r="X45" i="21"/>
  <c r="Y46" i="21" s="1"/>
  <c r="X55" i="21"/>
  <c r="Y56" i="21" s="1"/>
  <c r="AA56" i="21" s="1"/>
  <c r="AD9" i="21"/>
  <c r="AE10" i="21" s="1"/>
  <c r="X43" i="21"/>
  <c r="Y44" i="21" s="1"/>
  <c r="CF11" i="21"/>
  <c r="CG12" i="21"/>
  <c r="X44" i="21"/>
  <c r="Y45" i="21" s="1"/>
  <c r="BK11" i="21"/>
  <c r="BL12" i="21" s="1"/>
  <c r="BZ11" i="21"/>
  <c r="CA12" i="21" s="1"/>
  <c r="AP26" i="21"/>
  <c r="AQ27" i="21" s="1"/>
  <c r="AD29" i="21"/>
  <c r="AE30" i="21" s="1"/>
  <c r="X37" i="21"/>
  <c r="Y38" i="21" s="1"/>
  <c r="X46" i="21"/>
  <c r="Y47" i="21" s="1"/>
  <c r="X39" i="21"/>
  <c r="Y40" i="21" s="1"/>
  <c r="AJ30" i="21"/>
  <c r="AK31" i="21" s="1"/>
  <c r="X36" i="21"/>
  <c r="Y37" i="21" s="1"/>
  <c r="AJ32" i="21"/>
  <c r="AK33" i="21" s="1"/>
  <c r="X41" i="21"/>
  <c r="Y42" i="21" s="1"/>
  <c r="X38" i="21"/>
  <c r="Y39" i="21" s="1"/>
  <c r="X34" i="21"/>
  <c r="Y35" i="21" s="1"/>
  <c r="X31" i="21"/>
  <c r="Y32" i="21" s="1"/>
  <c r="X40" i="21"/>
  <c r="Y41" i="21" s="1"/>
  <c r="X33" i="21"/>
  <c r="Y34" i="21" s="1"/>
  <c r="AD26" i="21"/>
  <c r="AE27" i="21" s="1"/>
  <c r="X32" i="21"/>
  <c r="Y33" i="21" s="1"/>
  <c r="X29" i="21"/>
  <c r="Y30" i="21" s="1"/>
  <c r="X30" i="21"/>
  <c r="Y31" i="21" s="1"/>
  <c r="AJ45" i="3" l="1"/>
  <c r="AK46" i="3" s="1"/>
  <c r="BL13" i="21"/>
  <c r="BN13" i="21" s="1"/>
  <c r="BO14" i="21" s="1"/>
  <c r="BQ14" i="21" s="1"/>
  <c r="BR15" i="21" s="1"/>
  <c r="BK12" i="21"/>
  <c r="AV10" i="3"/>
  <c r="AW11" i="3" s="1"/>
  <c r="BN9" i="3"/>
  <c r="BO10" i="3" s="1"/>
  <c r="BT10" i="3"/>
  <c r="BU11" i="3" s="1"/>
  <c r="AJ9" i="3"/>
  <c r="AK10" i="3" s="1"/>
  <c r="AG19" i="3"/>
  <c r="AH20" i="3" s="1"/>
  <c r="CR9" i="3"/>
  <c r="CS10" i="3" s="1"/>
  <c r="AG13" i="3"/>
  <c r="AH14" i="3" s="1"/>
  <c r="AK49" i="3"/>
  <c r="AJ48" i="3"/>
  <c r="AG11" i="3"/>
  <c r="AH12" i="3" s="1"/>
  <c r="CL9" i="3"/>
  <c r="CM10" i="3" s="1"/>
  <c r="BN10" i="3"/>
  <c r="BO11" i="3" s="1"/>
  <c r="AG17" i="3"/>
  <c r="AH18" i="3" s="1"/>
  <c r="BB9" i="3"/>
  <c r="BC10" i="3" s="1"/>
  <c r="BH10" i="3"/>
  <c r="BI11" i="3" s="1"/>
  <c r="AG14" i="3"/>
  <c r="AH15" i="3" s="1"/>
  <c r="BZ9" i="3"/>
  <c r="CA10" i="3" s="1"/>
  <c r="AJ10" i="3"/>
  <c r="AK11" i="3" s="1"/>
  <c r="BT9" i="3"/>
  <c r="BU10" i="3" s="1"/>
  <c r="AJ46" i="3"/>
  <c r="AK47" i="3" s="1"/>
  <c r="BB13" i="21"/>
  <c r="BC14" i="21" s="1"/>
  <c r="BX12" i="21"/>
  <c r="BZ12" i="21" s="1"/>
  <c r="CA13" i="21" s="1"/>
  <c r="CC13" i="21" s="1"/>
  <c r="CD14" i="21" s="1"/>
  <c r="BW11" i="21"/>
  <c r="AM24" i="21"/>
  <c r="AN25" i="21" s="1"/>
  <c r="AP25" i="21" s="1"/>
  <c r="AQ26" i="21" s="1"/>
  <c r="AG16" i="3"/>
  <c r="AH17" i="3" s="1"/>
  <c r="AG10" i="3"/>
  <c r="AH11" i="3" s="1"/>
  <c r="AG21" i="3"/>
  <c r="AH22" i="3" s="1"/>
  <c r="AP9" i="3"/>
  <c r="AQ10" i="3" s="1"/>
  <c r="AJ47" i="3"/>
  <c r="AK48" i="3" s="1"/>
  <c r="CR10" i="3"/>
  <c r="CS11" i="3" s="1"/>
  <c r="AG15" i="3"/>
  <c r="AH16" i="3" s="1"/>
  <c r="BZ10" i="3"/>
  <c r="CA11" i="3" s="1"/>
  <c r="CF9" i="3"/>
  <c r="CG10" i="3" s="1"/>
  <c r="AP18" i="21"/>
  <c r="AQ19" i="21" s="1"/>
  <c r="AV9" i="3"/>
  <c r="AW10" i="3" s="1"/>
  <c r="CF10" i="3"/>
  <c r="CG11" i="3" s="1"/>
  <c r="AG12" i="3"/>
  <c r="AH13" i="3" s="1"/>
  <c r="AP10" i="3"/>
  <c r="AQ11" i="3" s="1"/>
  <c r="BB10" i="3"/>
  <c r="BC11" i="3" s="1"/>
  <c r="AG20" i="3"/>
  <c r="AH21" i="3" s="1"/>
  <c r="BH9" i="3"/>
  <c r="BI10" i="3" s="1"/>
  <c r="AG18" i="3"/>
  <c r="AH19" i="3" s="1"/>
  <c r="CL10" i="3"/>
  <c r="CM11" i="3" s="1"/>
  <c r="BH12" i="21"/>
  <c r="BI13" i="21" s="1"/>
  <c r="AK56" i="3"/>
  <c r="AM56" i="3" s="1"/>
  <c r="AJ55" i="3"/>
  <c r="AH56" i="3"/>
  <c r="AJ56" i="3" s="1"/>
  <c r="AG55" i="3"/>
  <c r="AH54" i="3"/>
  <c r="AG53" i="3"/>
  <c r="AK30" i="3"/>
  <c r="AJ29" i="3"/>
  <c r="AK44" i="3"/>
  <c r="AJ43" i="3"/>
  <c r="AK42" i="3"/>
  <c r="AJ41" i="3"/>
  <c r="AK40" i="3"/>
  <c r="AJ39" i="3"/>
  <c r="AK38" i="3"/>
  <c r="AJ37" i="3"/>
  <c r="AK36" i="3"/>
  <c r="AJ35" i="3"/>
  <c r="AK34" i="3"/>
  <c r="AJ33" i="3"/>
  <c r="AK32" i="3"/>
  <c r="AJ31" i="3"/>
  <c r="AN30" i="3"/>
  <c r="AM29" i="3"/>
  <c r="AH27" i="3"/>
  <c r="AG26" i="3"/>
  <c r="AM27" i="21"/>
  <c r="AN28" i="21" s="1"/>
  <c r="AP28" i="21" s="1"/>
  <c r="AQ29" i="21" s="1"/>
  <c r="AJ44" i="3"/>
  <c r="AK45" i="3" s="1"/>
  <c r="AK43" i="3"/>
  <c r="AJ42" i="3"/>
  <c r="AK41" i="3"/>
  <c r="AJ40" i="3"/>
  <c r="AK39" i="3"/>
  <c r="AJ38" i="3"/>
  <c r="AK37" i="3"/>
  <c r="AJ36" i="3"/>
  <c r="AK35" i="3"/>
  <c r="AJ34" i="3"/>
  <c r="AK33" i="3"/>
  <c r="AJ32" i="3"/>
  <c r="AK31" i="3"/>
  <c r="AJ30" i="3"/>
  <c r="AH53" i="3"/>
  <c r="AG52" i="3"/>
  <c r="AH26" i="3"/>
  <c r="AG25" i="3"/>
  <c r="AH52" i="3"/>
  <c r="AG51" i="3"/>
  <c r="AN52" i="3"/>
  <c r="AM51" i="3"/>
  <c r="AK52" i="3"/>
  <c r="AJ51" i="3"/>
  <c r="AH25" i="3"/>
  <c r="AG24" i="3"/>
  <c r="AK50" i="3"/>
  <c r="AJ49" i="3"/>
  <c r="AH23" i="3"/>
  <c r="AG22" i="3"/>
  <c r="AH19" i="21"/>
  <c r="AJ19" i="21" s="1"/>
  <c r="AK20" i="21" s="1"/>
  <c r="AM20" i="21" s="1"/>
  <c r="AN21" i="21" s="1"/>
  <c r="AG18" i="21"/>
  <c r="AH24" i="3"/>
  <c r="AG23" i="3"/>
  <c r="AK22" i="21"/>
  <c r="AM22" i="21" s="1"/>
  <c r="AN23" i="21" s="1"/>
  <c r="AP23" i="21" s="1"/>
  <c r="AQ24" i="21" s="1"/>
  <c r="AS24" i="21" s="1"/>
  <c r="AT25" i="21" s="1"/>
  <c r="AJ21" i="21"/>
  <c r="BA91" i="5"/>
  <c r="BC12" i="5"/>
  <c r="BD12" i="5" s="1"/>
  <c r="BE12" i="5" s="1"/>
  <c r="BF13" i="5" s="1"/>
  <c r="AA31" i="21"/>
  <c r="AB32" i="21" s="1"/>
  <c r="AA34" i="21"/>
  <c r="AB35" i="21" s="1"/>
  <c r="AA32" i="21"/>
  <c r="AB33" i="21" s="1"/>
  <c r="AA42" i="21"/>
  <c r="AB43" i="21" s="1"/>
  <c r="AA40" i="21"/>
  <c r="AB41" i="21" s="1"/>
  <c r="AS27" i="21"/>
  <c r="AT28" i="21" s="1"/>
  <c r="AA45" i="21"/>
  <c r="AB46" i="21" s="1"/>
  <c r="AG10" i="21"/>
  <c r="AH11" i="21" s="1"/>
  <c r="AA36" i="21"/>
  <c r="AB37" i="21" s="1"/>
  <c r="BZ14" i="21"/>
  <c r="CA15" i="21" s="1"/>
  <c r="AP19" i="21"/>
  <c r="AQ20" i="21"/>
  <c r="BB15" i="21"/>
  <c r="BC16" i="21"/>
  <c r="AD54" i="21"/>
  <c r="AE55" i="21" s="1"/>
  <c r="AA30" i="21"/>
  <c r="AB31" i="21" s="1"/>
  <c r="AG27" i="21"/>
  <c r="AH28" i="21" s="1"/>
  <c r="AA41" i="21"/>
  <c r="AB42" i="21" s="1"/>
  <c r="AA39" i="21"/>
  <c r="AB40" i="21"/>
  <c r="AM33" i="21"/>
  <c r="AN34" i="21"/>
  <c r="AM31" i="21"/>
  <c r="AN32" i="21"/>
  <c r="AA47" i="21"/>
  <c r="AB48" i="21"/>
  <c r="AG30" i="21"/>
  <c r="AH31" i="21"/>
  <c r="AA44" i="21"/>
  <c r="AB45" i="21"/>
  <c r="AM30" i="21"/>
  <c r="AN31" i="21"/>
  <c r="AA54" i="21"/>
  <c r="AB55" i="21" s="1"/>
  <c r="AA55" i="21"/>
  <c r="AB56" i="21" s="1"/>
  <c r="AD56" i="21" s="1"/>
  <c r="AD52" i="21"/>
  <c r="AE53" i="21" s="1"/>
  <c r="AD53" i="21"/>
  <c r="AE54" i="21" s="1"/>
  <c r="AS18" i="21"/>
  <c r="AT19" i="21" s="1"/>
  <c r="BK15" i="21"/>
  <c r="BL16" i="21" s="1"/>
  <c r="AP12" i="21"/>
  <c r="AQ13" i="21" s="1"/>
  <c r="BT15" i="21"/>
  <c r="BU16" i="21" s="1"/>
  <c r="AA43" i="21"/>
  <c r="AB44" i="21"/>
  <c r="AD51" i="21"/>
  <c r="AE52" i="21"/>
  <c r="AA33" i="21"/>
  <c r="AB34" i="21"/>
  <c r="AA35" i="21"/>
  <c r="AB36" i="21"/>
  <c r="AA37" i="21"/>
  <c r="AB38" i="21"/>
  <c r="AA38" i="21"/>
  <c r="AB39" i="21"/>
  <c r="AA46" i="21"/>
  <c r="AB47" i="21"/>
  <c r="AS25" i="21"/>
  <c r="AT26" i="21"/>
  <c r="AM13" i="21"/>
  <c r="AN14" i="21" s="1"/>
  <c r="CC14" i="21"/>
  <c r="CD15" i="21" s="1"/>
  <c r="AG13" i="21"/>
  <c r="AH14" i="21" s="1"/>
  <c r="BN15" i="21"/>
  <c r="BO16" i="21"/>
  <c r="AD50" i="21"/>
  <c r="AE51" i="21" s="1"/>
  <c r="BN12" i="21"/>
  <c r="BO13" i="21" s="1"/>
  <c r="CC12" i="21"/>
  <c r="CD13" i="21" s="1"/>
  <c r="CI12" i="21"/>
  <c r="CJ13" i="21" s="1"/>
  <c r="CL12" i="21"/>
  <c r="CM13" i="21" s="1"/>
  <c r="BQ12" i="21"/>
  <c r="BR13" i="21" s="1"/>
  <c r="AJ13" i="21"/>
  <c r="AK14" i="21" s="1"/>
  <c r="AS21" i="21"/>
  <c r="AT22" i="21" s="1"/>
  <c r="AP29" i="21"/>
  <c r="AQ30" i="21" s="1"/>
  <c r="AS23" i="21"/>
  <c r="AT24" i="21"/>
  <c r="AD49" i="21"/>
  <c r="AE50" i="21"/>
  <c r="BE15" i="21"/>
  <c r="BF16" i="21"/>
  <c r="AP27" i="21"/>
  <c r="AQ28" i="21" s="1"/>
  <c r="AS29" i="21" l="1"/>
  <c r="AT30" i="21" s="1"/>
  <c r="AV30" i="21" s="1"/>
  <c r="AW31" i="21" s="1"/>
  <c r="CO11" i="3"/>
  <c r="CP12" i="3" s="1"/>
  <c r="BK10" i="3"/>
  <c r="BL11" i="3" s="1"/>
  <c r="BE11" i="3"/>
  <c r="BF12" i="3" s="1"/>
  <c r="AJ13" i="3"/>
  <c r="AK14" i="3" s="1"/>
  <c r="AY10" i="3"/>
  <c r="AZ11" i="3" s="1"/>
  <c r="CI10" i="3"/>
  <c r="CJ11" i="3" s="1"/>
  <c r="AJ16" i="3"/>
  <c r="AK17" i="3" s="1"/>
  <c r="AN49" i="3"/>
  <c r="AM48" i="3"/>
  <c r="AK23" i="3"/>
  <c r="AJ22" i="3"/>
  <c r="AJ17" i="3"/>
  <c r="AK18" i="3" s="1"/>
  <c r="BF15" i="21"/>
  <c r="BE14" i="21"/>
  <c r="BW10" i="3"/>
  <c r="BX11" i="3" s="1"/>
  <c r="CC10" i="3"/>
  <c r="CD11" i="3" s="1"/>
  <c r="BK11" i="3"/>
  <c r="BL12" i="3" s="1"/>
  <c r="AJ18" i="3"/>
  <c r="AK19" i="3" s="1"/>
  <c r="CO10" i="3"/>
  <c r="CP11" i="3" s="1"/>
  <c r="AJ14" i="3"/>
  <c r="AK15" i="3" s="1"/>
  <c r="AJ20" i="3"/>
  <c r="AK21" i="3" s="1"/>
  <c r="BW11" i="3"/>
  <c r="BX12" i="3" s="1"/>
  <c r="AY11" i="3"/>
  <c r="AZ12" i="3" s="1"/>
  <c r="AM45" i="3"/>
  <c r="AN46" i="3" s="1"/>
  <c r="BL14" i="21"/>
  <c r="BK13" i="21"/>
  <c r="AJ19" i="3"/>
  <c r="AK20" i="3" s="1"/>
  <c r="AK22" i="3"/>
  <c r="AJ21" i="3"/>
  <c r="AS11" i="3"/>
  <c r="AT12" i="3" s="1"/>
  <c r="CI11" i="3"/>
  <c r="CJ12" i="3" s="1"/>
  <c r="AS19" i="21"/>
  <c r="AT20" i="21" s="1"/>
  <c r="CC11" i="3"/>
  <c r="CD12" i="3" s="1"/>
  <c r="AS10" i="3"/>
  <c r="AT11" i="3" s="1"/>
  <c r="AJ11" i="3"/>
  <c r="AK12" i="3" s="1"/>
  <c r="AT27" i="21"/>
  <c r="AS26" i="21"/>
  <c r="AM47" i="3"/>
  <c r="AN48" i="3" s="1"/>
  <c r="AM11" i="3"/>
  <c r="AN12" i="3" s="1"/>
  <c r="AJ15" i="3"/>
  <c r="AK16" i="3" s="1"/>
  <c r="BE10" i="3"/>
  <c r="BF11" i="3" s="1"/>
  <c r="BQ11" i="3"/>
  <c r="BR12" i="3" s="1"/>
  <c r="AJ12" i="3"/>
  <c r="AK13" i="3" s="1"/>
  <c r="AM10" i="3"/>
  <c r="AN11" i="3" s="1"/>
  <c r="BQ10" i="3"/>
  <c r="BR11" i="3" s="1"/>
  <c r="AM46" i="3"/>
  <c r="AN47" i="3" s="1"/>
  <c r="AK25" i="3"/>
  <c r="AJ24" i="3"/>
  <c r="AP21" i="21"/>
  <c r="AQ22" i="21" s="1"/>
  <c r="AK24" i="3"/>
  <c r="AJ23" i="3"/>
  <c r="AN51" i="3"/>
  <c r="AM50" i="3"/>
  <c r="AK26" i="3"/>
  <c r="AJ25" i="3"/>
  <c r="AN53" i="3"/>
  <c r="AM52" i="3"/>
  <c r="AQ53" i="3"/>
  <c r="AP52" i="3"/>
  <c r="AK53" i="3"/>
  <c r="AJ52" i="3"/>
  <c r="AK27" i="3"/>
  <c r="AJ26" i="3"/>
  <c r="AK54" i="3"/>
  <c r="AJ53" i="3"/>
  <c r="AN32" i="3"/>
  <c r="AM31" i="3"/>
  <c r="AN34" i="3"/>
  <c r="AM33" i="3"/>
  <c r="AN36" i="3"/>
  <c r="AM35" i="3"/>
  <c r="AN38" i="3"/>
  <c r="AM37" i="3"/>
  <c r="AN40" i="3"/>
  <c r="AM39" i="3"/>
  <c r="AN42" i="3"/>
  <c r="AM41" i="3"/>
  <c r="AN44" i="3"/>
  <c r="AM43" i="3"/>
  <c r="AK28" i="3"/>
  <c r="AJ27" i="3"/>
  <c r="AQ31" i="3"/>
  <c r="AP30" i="3"/>
  <c r="AN33" i="3"/>
  <c r="AM32" i="3"/>
  <c r="AN35" i="3"/>
  <c r="AM34" i="3"/>
  <c r="AN37" i="3"/>
  <c r="AM36" i="3"/>
  <c r="AN39" i="3"/>
  <c r="AM38" i="3"/>
  <c r="AN41" i="3"/>
  <c r="AM40" i="3"/>
  <c r="AN43" i="3"/>
  <c r="AM42" i="3"/>
  <c r="AM44" i="3"/>
  <c r="AN45" i="3" s="1"/>
  <c r="AN31" i="3"/>
  <c r="AM30" i="3"/>
  <c r="AK55" i="3"/>
  <c r="AJ54" i="3"/>
  <c r="CF14" i="21"/>
  <c r="CG15" i="21" s="1"/>
  <c r="AN50" i="3"/>
  <c r="AM49" i="3"/>
  <c r="BF91" i="5"/>
  <c r="BH13" i="5"/>
  <c r="BI13" i="5" s="1"/>
  <c r="BJ13" i="5" s="1"/>
  <c r="BK14" i="5" s="1"/>
  <c r="AS28" i="21"/>
  <c r="AT29" i="21" s="1"/>
  <c r="AM14" i="21"/>
  <c r="AN15" i="21" s="1"/>
  <c r="AG51" i="21"/>
  <c r="AH52" i="21" s="1"/>
  <c r="AP14" i="21"/>
  <c r="AQ15" i="21" s="1"/>
  <c r="AD55" i="21"/>
  <c r="AE56" i="21" s="1"/>
  <c r="AG56" i="21" s="1"/>
  <c r="AG55" i="21"/>
  <c r="AH56" i="21" s="1"/>
  <c r="AJ56" i="21" s="1"/>
  <c r="AS30" i="21"/>
  <c r="AT31" i="21" s="1"/>
  <c r="BT13" i="21"/>
  <c r="BU14" i="21" s="1"/>
  <c r="CL13" i="21"/>
  <c r="CM14" i="21" s="1"/>
  <c r="AJ14" i="21"/>
  <c r="AK15" i="21" s="1"/>
  <c r="BW16" i="21"/>
  <c r="BX17" i="21" s="1"/>
  <c r="AD42" i="21"/>
  <c r="AE43" i="21" s="1"/>
  <c r="CC15" i="21"/>
  <c r="CD16" i="21" s="1"/>
  <c r="BH16" i="21"/>
  <c r="BI17" i="21"/>
  <c r="AV24" i="21"/>
  <c r="AW25" i="21" s="1"/>
  <c r="BQ13" i="21"/>
  <c r="BR14" i="21" s="1"/>
  <c r="BQ16" i="21"/>
  <c r="BR17" i="21" s="1"/>
  <c r="CF15" i="21"/>
  <c r="CG16" i="21" s="1"/>
  <c r="AD47" i="21"/>
  <c r="AE48" i="21" s="1"/>
  <c r="AD38" i="21"/>
  <c r="AE39" i="21" s="1"/>
  <c r="AD36" i="21"/>
  <c r="AE37" i="21" s="1"/>
  <c r="AG52" i="21"/>
  <c r="AH53" i="21"/>
  <c r="AD44" i="21"/>
  <c r="AE45" i="21" s="1"/>
  <c r="AS13" i="21"/>
  <c r="AT14" i="21" s="1"/>
  <c r="BN16" i="21"/>
  <c r="BO17" i="21" s="1"/>
  <c r="AG54" i="21"/>
  <c r="AH55" i="21"/>
  <c r="AG53" i="21"/>
  <c r="AH54" i="21"/>
  <c r="AD45" i="21"/>
  <c r="AE46" i="21" s="1"/>
  <c r="AV27" i="21"/>
  <c r="AW28" i="21" s="1"/>
  <c r="AD48" i="21"/>
  <c r="AE49" i="21" s="1"/>
  <c r="AD40" i="21"/>
  <c r="AE41" i="21" s="1"/>
  <c r="AG50" i="21"/>
  <c r="AH51" i="21" s="1"/>
  <c r="AV22" i="21"/>
  <c r="AW23" i="21" s="1"/>
  <c r="CF13" i="21"/>
  <c r="CG14" i="21" s="1"/>
  <c r="AV26" i="21"/>
  <c r="AW27" i="21" s="1"/>
  <c r="AD39" i="21"/>
  <c r="AE40" i="21" s="1"/>
  <c r="AD34" i="21"/>
  <c r="AE35" i="21" s="1"/>
  <c r="AV25" i="21"/>
  <c r="AW26" i="21" s="1"/>
  <c r="AV19" i="21"/>
  <c r="AW20" i="21" s="1"/>
  <c r="AP31" i="21"/>
  <c r="AQ32" i="21" s="1"/>
  <c r="AJ31" i="21"/>
  <c r="AK32" i="21" s="1"/>
  <c r="AP32" i="21"/>
  <c r="AQ33" i="21" s="1"/>
  <c r="AP34" i="21"/>
  <c r="AQ35" i="21" s="1"/>
  <c r="AJ28" i="21"/>
  <c r="AK29" i="21" s="1"/>
  <c r="AD31" i="21"/>
  <c r="AE32" i="21" s="1"/>
  <c r="BE16" i="21"/>
  <c r="BF17" i="21" s="1"/>
  <c r="AS20" i="21"/>
  <c r="AT21" i="21"/>
  <c r="AD37" i="21"/>
  <c r="AE38" i="21" s="1"/>
  <c r="AJ11" i="21"/>
  <c r="AK12" i="21" s="1"/>
  <c r="AD46" i="21"/>
  <c r="AE47" i="21" s="1"/>
  <c r="AV28" i="21"/>
  <c r="AW29" i="21" s="1"/>
  <c r="AD41" i="21"/>
  <c r="AE42" i="21" s="1"/>
  <c r="AD43" i="21"/>
  <c r="AE44" i="21" s="1"/>
  <c r="AD33" i="21"/>
  <c r="AE34" i="21" s="1"/>
  <c r="AD35" i="21"/>
  <c r="AE36" i="21" s="1"/>
  <c r="AD32" i="21"/>
  <c r="AE33" i="21" s="1"/>
  <c r="CI15" i="21" l="1"/>
  <c r="CJ16" i="21" s="1"/>
  <c r="CL16" i="21" s="1"/>
  <c r="CM17" i="21" s="1"/>
  <c r="AT23" i="21"/>
  <c r="AV23" i="21" s="1"/>
  <c r="AW24" i="21" s="1"/>
  <c r="AS22" i="21"/>
  <c r="BT11" i="3"/>
  <c r="BU12" i="3" s="1"/>
  <c r="AM13" i="3"/>
  <c r="AN14" i="3" s="1"/>
  <c r="BH11" i="3"/>
  <c r="BI12" i="3" s="1"/>
  <c r="AP12" i="3"/>
  <c r="AQ13" i="3" s="1"/>
  <c r="AM12" i="3"/>
  <c r="AN13" i="3" s="1"/>
  <c r="CF12" i="3"/>
  <c r="CG13" i="3" s="1"/>
  <c r="CL12" i="3"/>
  <c r="CM13" i="3" s="1"/>
  <c r="AM20" i="3"/>
  <c r="AN21" i="3" s="1"/>
  <c r="BB12" i="3"/>
  <c r="BC13" i="3" s="1"/>
  <c r="AM21" i="3"/>
  <c r="AN22" i="3" s="1"/>
  <c r="CR11" i="3"/>
  <c r="CS12" i="3" s="1"/>
  <c r="BN12" i="3"/>
  <c r="BO13" i="3" s="1"/>
  <c r="BZ11" i="3"/>
  <c r="CA12" i="3" s="1"/>
  <c r="AM17" i="3"/>
  <c r="AN18" i="3" s="1"/>
  <c r="BB11" i="3"/>
  <c r="BC12" i="3" s="1"/>
  <c r="BH12" i="3"/>
  <c r="BI13" i="3" s="1"/>
  <c r="CR12" i="3"/>
  <c r="CS13" i="3" s="1"/>
  <c r="AP45" i="3"/>
  <c r="AQ46" i="3" s="1"/>
  <c r="AP47" i="3"/>
  <c r="AQ48" i="3" s="1"/>
  <c r="AP11" i="3"/>
  <c r="AQ12" i="3" s="1"/>
  <c r="BT12" i="3"/>
  <c r="BU13" i="3" s="1"/>
  <c r="AM16" i="3"/>
  <c r="AN17" i="3" s="1"/>
  <c r="AQ49" i="3"/>
  <c r="AP48" i="3"/>
  <c r="AV11" i="3"/>
  <c r="AW12" i="3" s="1"/>
  <c r="AV20" i="21"/>
  <c r="AW21" i="21" s="1"/>
  <c r="AY21" i="21" s="1"/>
  <c r="AZ22" i="21" s="1"/>
  <c r="AV12" i="3"/>
  <c r="AW13" i="3" s="1"/>
  <c r="AP46" i="3"/>
  <c r="AQ47" i="3" s="1"/>
  <c r="BZ12" i="3"/>
  <c r="CA13" i="3" s="1"/>
  <c r="AM15" i="3"/>
  <c r="AN16" i="3" s="1"/>
  <c r="AM19" i="3"/>
  <c r="AN20" i="3" s="1"/>
  <c r="CF11" i="3"/>
  <c r="CG12" i="3" s="1"/>
  <c r="AM18" i="3"/>
  <c r="AN19" i="3" s="1"/>
  <c r="CL11" i="3"/>
  <c r="CM12" i="3" s="1"/>
  <c r="AM14" i="3"/>
  <c r="AN15" i="3" s="1"/>
  <c r="BN11" i="3"/>
  <c r="BO12" i="3" s="1"/>
  <c r="AQ51" i="3"/>
  <c r="AP50" i="3"/>
  <c r="AN56" i="3"/>
  <c r="AP56" i="3" s="1"/>
  <c r="AM55" i="3"/>
  <c r="AQ32" i="3"/>
  <c r="AP31" i="3"/>
  <c r="AQ44" i="3"/>
  <c r="AP43" i="3"/>
  <c r="AQ42" i="3"/>
  <c r="AP41" i="3"/>
  <c r="AQ40" i="3"/>
  <c r="AP39" i="3"/>
  <c r="AQ38" i="3"/>
  <c r="AP37" i="3"/>
  <c r="AQ36" i="3"/>
  <c r="AP35" i="3"/>
  <c r="AQ34" i="3"/>
  <c r="AP33" i="3"/>
  <c r="AT32" i="3"/>
  <c r="AS31" i="3"/>
  <c r="AN29" i="3"/>
  <c r="AM28" i="3"/>
  <c r="AP44" i="3"/>
  <c r="AQ45" i="3" s="1"/>
  <c r="AQ43" i="3"/>
  <c r="AP42" i="3"/>
  <c r="AQ41" i="3"/>
  <c r="AP40" i="3"/>
  <c r="AQ39" i="3"/>
  <c r="AP38" i="3"/>
  <c r="AQ37" i="3"/>
  <c r="AP36" i="3"/>
  <c r="AQ35" i="3"/>
  <c r="AP34" i="3"/>
  <c r="AQ33" i="3"/>
  <c r="AP32" i="3"/>
  <c r="AN55" i="3"/>
  <c r="AM54" i="3"/>
  <c r="AN28" i="3"/>
  <c r="AM27" i="3"/>
  <c r="AN54" i="3"/>
  <c r="AM53" i="3"/>
  <c r="AT54" i="3"/>
  <c r="AS53" i="3"/>
  <c r="AQ54" i="3"/>
  <c r="AP53" i="3"/>
  <c r="AN27" i="3"/>
  <c r="AM26" i="3"/>
  <c r="AQ52" i="3"/>
  <c r="AP51" i="3"/>
  <c r="AN25" i="3"/>
  <c r="AM24" i="3"/>
  <c r="AN26" i="3"/>
  <c r="AM25" i="3"/>
  <c r="AN23" i="3"/>
  <c r="AM22" i="3"/>
  <c r="BO15" i="21"/>
  <c r="BN14" i="21"/>
  <c r="BH15" i="21"/>
  <c r="BI16" i="21" s="1"/>
  <c r="AN24" i="3"/>
  <c r="AM23" i="3"/>
  <c r="AQ50" i="3"/>
  <c r="AP49" i="3"/>
  <c r="BK91" i="5"/>
  <c r="BM14" i="5"/>
  <c r="BN14" i="5" s="1"/>
  <c r="BO14" i="5" s="1"/>
  <c r="BP15" i="5" s="1"/>
  <c r="AG34" i="21"/>
  <c r="AH35" i="21" s="1"/>
  <c r="AG38" i="21"/>
  <c r="AH39" i="21" s="1"/>
  <c r="AY31" i="21"/>
  <c r="AZ32" i="21" s="1"/>
  <c r="AS33" i="21"/>
  <c r="AT34" i="21" s="1"/>
  <c r="AY26" i="21"/>
  <c r="AZ27" i="21" s="1"/>
  <c r="AG40" i="21"/>
  <c r="AH41" i="21" s="1"/>
  <c r="AG49" i="21"/>
  <c r="AH50" i="21" s="1"/>
  <c r="AG45" i="21"/>
  <c r="AH46" i="21"/>
  <c r="AG39" i="21"/>
  <c r="AH40" i="21"/>
  <c r="AY25" i="21"/>
  <c r="AZ26" i="21"/>
  <c r="CF16" i="21"/>
  <c r="CG17" i="21"/>
  <c r="BZ17" i="21"/>
  <c r="CA18" i="21" s="1"/>
  <c r="AG36" i="21"/>
  <c r="AH37" i="21" s="1"/>
  <c r="AG44" i="21"/>
  <c r="AH45" i="21" s="1"/>
  <c r="AG47" i="21"/>
  <c r="AH48" i="21" s="1"/>
  <c r="BH17" i="21"/>
  <c r="BI18" i="21" s="1"/>
  <c r="AM29" i="21"/>
  <c r="AN30" i="21"/>
  <c r="AS35" i="21"/>
  <c r="AT36" i="21"/>
  <c r="AM32" i="21"/>
  <c r="AN33" i="21"/>
  <c r="AY20" i="21"/>
  <c r="AZ21" i="21" s="1"/>
  <c r="AG35" i="21"/>
  <c r="AH36" i="21" s="1"/>
  <c r="AY27" i="21"/>
  <c r="AZ28" i="21" s="1"/>
  <c r="AY23" i="21"/>
  <c r="AZ24" i="21" s="1"/>
  <c r="AG41" i="21"/>
  <c r="AH42" i="21" s="1"/>
  <c r="AY28" i="21"/>
  <c r="AZ29" i="21" s="1"/>
  <c r="BQ17" i="21"/>
  <c r="BR18" i="21" s="1"/>
  <c r="AG37" i="21"/>
  <c r="AH38" i="21"/>
  <c r="AG48" i="21"/>
  <c r="AH49" i="21"/>
  <c r="BT14" i="21"/>
  <c r="BU15" i="21"/>
  <c r="AY24" i="21"/>
  <c r="AZ25" i="21"/>
  <c r="AG43" i="21"/>
  <c r="AH44" i="21"/>
  <c r="AM15" i="21"/>
  <c r="AN16" i="21" s="1"/>
  <c r="BW14" i="21"/>
  <c r="BX15" i="21" s="1"/>
  <c r="AS15" i="21"/>
  <c r="AT16" i="21"/>
  <c r="AP15" i="21"/>
  <c r="AQ16" i="21" s="1"/>
  <c r="AG33" i="21"/>
  <c r="AH34" i="21" s="1"/>
  <c r="AY29" i="21"/>
  <c r="AZ30" i="21" s="1"/>
  <c r="AG32" i="21"/>
  <c r="AH33" i="21" s="1"/>
  <c r="AS32" i="21"/>
  <c r="AT33" i="21" s="1"/>
  <c r="CI14" i="21"/>
  <c r="CJ15" i="21" s="1"/>
  <c r="AG46" i="21"/>
  <c r="AH47" i="21"/>
  <c r="BT17" i="21"/>
  <c r="BU18" i="21" s="1"/>
  <c r="AJ52" i="21"/>
  <c r="AK53" i="21" s="1"/>
  <c r="AM12" i="21"/>
  <c r="AN13" i="21"/>
  <c r="AJ51" i="21"/>
  <c r="AK52" i="21" s="1"/>
  <c r="AJ54" i="21"/>
  <c r="AK55" i="21" s="1"/>
  <c r="AG42" i="21"/>
  <c r="AH43" i="21" s="1"/>
  <c r="AV21" i="21"/>
  <c r="AW22" i="21" s="1"/>
  <c r="AJ55" i="21"/>
  <c r="AK56" i="21" s="1"/>
  <c r="AM56" i="21" s="1"/>
  <c r="AV14" i="21"/>
  <c r="AW15" i="21" s="1"/>
  <c r="AJ53" i="21"/>
  <c r="AK54" i="21" s="1"/>
  <c r="CI16" i="21"/>
  <c r="CJ17" i="21"/>
  <c r="BK17" i="21"/>
  <c r="BL18" i="21" s="1"/>
  <c r="AV31" i="21"/>
  <c r="AW32" i="21" s="1"/>
  <c r="AV29" i="21"/>
  <c r="AW30" i="21" s="1"/>
  <c r="AS45" i="3" l="1"/>
  <c r="AT46" i="3" s="1"/>
  <c r="AP15" i="3"/>
  <c r="AQ16" i="3" s="1"/>
  <c r="AP19" i="3"/>
  <c r="AQ20" i="3" s="1"/>
  <c r="AP20" i="3"/>
  <c r="AQ21" i="3" s="1"/>
  <c r="CC13" i="3"/>
  <c r="CD14" i="3" s="1"/>
  <c r="AY13" i="3"/>
  <c r="AZ14" i="3" s="1"/>
  <c r="AY12" i="3"/>
  <c r="AZ13" i="3" s="1"/>
  <c r="BW13" i="3"/>
  <c r="BX14" i="3" s="1"/>
  <c r="AT49" i="3"/>
  <c r="AS48" i="3"/>
  <c r="BE12" i="3"/>
  <c r="BF13" i="3" s="1"/>
  <c r="CC12" i="3"/>
  <c r="CD13" i="3" s="1"/>
  <c r="BE13" i="3"/>
  <c r="BF14" i="3" s="1"/>
  <c r="CO13" i="3"/>
  <c r="CP14" i="3" s="1"/>
  <c r="AP13" i="3"/>
  <c r="AQ14" i="3" s="1"/>
  <c r="BK12" i="3"/>
  <c r="BL13" i="3" s="1"/>
  <c r="BW12" i="3"/>
  <c r="BX13" i="3" s="1"/>
  <c r="BK16" i="21"/>
  <c r="BL17" i="21" s="1"/>
  <c r="BQ12" i="3"/>
  <c r="BR13" i="3" s="1"/>
  <c r="CO12" i="3"/>
  <c r="CP13" i="3" s="1"/>
  <c r="CI12" i="3"/>
  <c r="CJ13" i="3" s="1"/>
  <c r="AP16" i="3"/>
  <c r="AQ17" i="3" s="1"/>
  <c r="AS47" i="3"/>
  <c r="AT48" i="3" s="1"/>
  <c r="AP17" i="3"/>
  <c r="AQ18" i="3" s="1"/>
  <c r="AS12" i="3"/>
  <c r="AT13" i="3" s="1"/>
  <c r="AS46" i="3"/>
  <c r="AT47" i="3" s="1"/>
  <c r="BK13" i="3"/>
  <c r="BL14" i="3" s="1"/>
  <c r="AP18" i="3"/>
  <c r="AQ19" i="3" s="1"/>
  <c r="BQ13" i="3"/>
  <c r="BR14" i="3" s="1"/>
  <c r="AQ23" i="3"/>
  <c r="AP22" i="3"/>
  <c r="AQ22" i="3"/>
  <c r="AP21" i="3"/>
  <c r="CI13" i="3"/>
  <c r="CJ14" i="3" s="1"/>
  <c r="AS13" i="3"/>
  <c r="AT14" i="3" s="1"/>
  <c r="AP14" i="3"/>
  <c r="AQ15" i="3" s="1"/>
  <c r="AT51" i="3"/>
  <c r="AS50" i="3"/>
  <c r="AQ25" i="3"/>
  <c r="AP24" i="3"/>
  <c r="BR16" i="21"/>
  <c r="BQ15" i="21"/>
  <c r="AQ24" i="3"/>
  <c r="AP23" i="3"/>
  <c r="AQ27" i="3"/>
  <c r="AP26" i="3"/>
  <c r="AQ26" i="3"/>
  <c r="AP25" i="3"/>
  <c r="AT53" i="3"/>
  <c r="AS52" i="3"/>
  <c r="AQ28" i="3"/>
  <c r="AP27" i="3"/>
  <c r="AT55" i="3"/>
  <c r="AS54" i="3"/>
  <c r="AW55" i="3"/>
  <c r="AV54" i="3"/>
  <c r="AQ55" i="3"/>
  <c r="AP54" i="3"/>
  <c r="AQ29" i="3"/>
  <c r="AP28" i="3"/>
  <c r="AQ56" i="3"/>
  <c r="AS56" i="3" s="1"/>
  <c r="AP55" i="3"/>
  <c r="AT34" i="3"/>
  <c r="AS33" i="3"/>
  <c r="AT36" i="3"/>
  <c r="AS35" i="3"/>
  <c r="AT38" i="3"/>
  <c r="AS37" i="3"/>
  <c r="AT40" i="3"/>
  <c r="AS39" i="3"/>
  <c r="AT42" i="3"/>
  <c r="AS41" i="3"/>
  <c r="AT44" i="3"/>
  <c r="AS43" i="3"/>
  <c r="AQ30" i="3"/>
  <c r="AP29" i="3"/>
  <c r="AW33" i="3"/>
  <c r="AV32" i="3"/>
  <c r="AT35" i="3"/>
  <c r="AS34" i="3"/>
  <c r="AT37" i="3"/>
  <c r="AS36" i="3"/>
  <c r="AT39" i="3"/>
  <c r="AS38" i="3"/>
  <c r="AT41" i="3"/>
  <c r="AS40" i="3"/>
  <c r="AT43" i="3"/>
  <c r="AS42" i="3"/>
  <c r="AS44" i="3"/>
  <c r="AT45" i="3" s="1"/>
  <c r="AT33" i="3"/>
  <c r="AS32" i="3"/>
  <c r="AT52" i="3"/>
  <c r="AS51" i="3"/>
  <c r="AT50" i="3"/>
  <c r="AS49" i="3"/>
  <c r="BR15" i="5"/>
  <c r="BS15" i="5" s="1"/>
  <c r="BT15" i="5" s="1"/>
  <c r="BU16" i="5" s="1"/>
  <c r="BP91" i="5"/>
  <c r="AY30" i="21"/>
  <c r="AZ31" i="21" s="1"/>
  <c r="AM52" i="21"/>
  <c r="AN53" i="21" s="1"/>
  <c r="BW18" i="21"/>
  <c r="BX19" i="21" s="1"/>
  <c r="AP16" i="21"/>
  <c r="AQ17" i="21" s="1"/>
  <c r="AJ42" i="21"/>
  <c r="AK43" i="21" s="1"/>
  <c r="BB21" i="21"/>
  <c r="BC22" i="21" s="1"/>
  <c r="CC18" i="21"/>
  <c r="CD19" i="21" s="1"/>
  <c r="AY32" i="21"/>
  <c r="AZ33" i="21" s="1"/>
  <c r="AM54" i="21"/>
  <c r="AN55" i="21" s="1"/>
  <c r="AY22" i="21"/>
  <c r="AZ23" i="21" s="1"/>
  <c r="AM53" i="21"/>
  <c r="AN54" i="21" s="1"/>
  <c r="CL15" i="21"/>
  <c r="CM16" i="21" s="1"/>
  <c r="BZ15" i="21"/>
  <c r="CA16" i="21" s="1"/>
  <c r="BT18" i="21"/>
  <c r="BU19" i="21" s="1"/>
  <c r="BB24" i="21"/>
  <c r="BC25" i="21" s="1"/>
  <c r="BK18" i="21"/>
  <c r="BL19" i="21" s="1"/>
  <c r="AJ50" i="21"/>
  <c r="AK51" i="21"/>
  <c r="BB22" i="21"/>
  <c r="BC23" i="21" s="1"/>
  <c r="AS16" i="21"/>
  <c r="AT17" i="21" s="1"/>
  <c r="CL17" i="21"/>
  <c r="CM18" i="21" s="1"/>
  <c r="AY15" i="21"/>
  <c r="AZ16" i="21" s="1"/>
  <c r="AM55" i="21"/>
  <c r="AN56" i="21" s="1"/>
  <c r="AP56" i="21" s="1"/>
  <c r="AJ47" i="21"/>
  <c r="AK48" i="21" s="1"/>
  <c r="AJ33" i="21"/>
  <c r="AK34" i="21" s="1"/>
  <c r="AJ34" i="21"/>
  <c r="AK35" i="21" s="1"/>
  <c r="AV16" i="21"/>
  <c r="AW17" i="21" s="1"/>
  <c r="AJ44" i="21"/>
  <c r="AK45" i="21" s="1"/>
  <c r="BW15" i="21"/>
  <c r="BX16" i="21"/>
  <c r="AJ38" i="21"/>
  <c r="AK39" i="21" s="1"/>
  <c r="BB28" i="21"/>
  <c r="BC29" i="21" s="1"/>
  <c r="AV36" i="21"/>
  <c r="AW37" i="21" s="1"/>
  <c r="AJ48" i="21"/>
  <c r="AK49" i="21" s="1"/>
  <c r="BN18" i="21"/>
  <c r="BO19" i="21"/>
  <c r="AJ43" i="21"/>
  <c r="AK44" i="21" s="1"/>
  <c r="AP13" i="21"/>
  <c r="AQ14" i="21" s="1"/>
  <c r="AV33" i="21"/>
  <c r="AW34" i="21" s="1"/>
  <c r="BB30" i="21"/>
  <c r="BC31" i="21" s="1"/>
  <c r="BB25" i="21"/>
  <c r="BC26" i="21" s="1"/>
  <c r="AJ49" i="21"/>
  <c r="AK50" i="21" s="1"/>
  <c r="BB29" i="21"/>
  <c r="BC30" i="21" s="1"/>
  <c r="AJ36" i="21"/>
  <c r="AK37" i="21" s="1"/>
  <c r="AP33" i="21"/>
  <c r="AQ34" i="21" s="1"/>
  <c r="AP30" i="21"/>
  <c r="AQ31" i="21" s="1"/>
  <c r="AJ45" i="21"/>
  <c r="AK46" i="21" s="1"/>
  <c r="AJ37" i="21"/>
  <c r="AK38" i="21" s="1"/>
  <c r="CI17" i="21"/>
  <c r="CJ18" i="21" s="1"/>
  <c r="BB26" i="21"/>
  <c r="BC27" i="21" s="1"/>
  <c r="AJ40" i="21"/>
  <c r="AK41" i="21" s="1"/>
  <c r="AJ46" i="21"/>
  <c r="AK47" i="21" s="1"/>
  <c r="AJ41" i="21"/>
  <c r="AK42" i="21"/>
  <c r="BB27" i="21"/>
  <c r="BC28" i="21" s="1"/>
  <c r="AV34" i="21"/>
  <c r="AW35" i="21" s="1"/>
  <c r="BB32" i="21"/>
  <c r="BC33" i="21" s="1"/>
  <c r="AJ39" i="21"/>
  <c r="AK40" i="21" s="1"/>
  <c r="AJ35" i="21"/>
  <c r="AK36" i="21" s="1"/>
  <c r="AS15" i="3" l="1"/>
  <c r="AT16" i="3" s="1"/>
  <c r="CL14" i="3"/>
  <c r="CM15" i="3" s="1"/>
  <c r="AS19" i="3"/>
  <c r="AT20" i="3" s="1"/>
  <c r="AW48" i="3"/>
  <c r="AV47" i="3"/>
  <c r="AS18" i="3"/>
  <c r="AT19" i="3" s="1"/>
  <c r="AS17" i="3"/>
  <c r="AT18" i="3" s="1"/>
  <c r="CR13" i="3"/>
  <c r="CS14" i="3" s="1"/>
  <c r="BN17" i="21"/>
  <c r="BO18" i="21" s="1"/>
  <c r="BN13" i="3"/>
  <c r="BO14" i="3" s="1"/>
  <c r="CR14" i="3"/>
  <c r="CS15" i="3" s="1"/>
  <c r="CF13" i="3"/>
  <c r="CG14" i="3" s="1"/>
  <c r="BZ14" i="3"/>
  <c r="CA15" i="3" s="1"/>
  <c r="BB14" i="3"/>
  <c r="BC15" i="3" s="1"/>
  <c r="AS21" i="3"/>
  <c r="AT22" i="3" s="1"/>
  <c r="AS16" i="3"/>
  <c r="AT17" i="3" s="1"/>
  <c r="AV45" i="3"/>
  <c r="AW46" i="3" s="1"/>
  <c r="AV14" i="3"/>
  <c r="AW15" i="3" s="1"/>
  <c r="BT14" i="3"/>
  <c r="BU15" i="3" s="1"/>
  <c r="BN14" i="3"/>
  <c r="BO15" i="3" s="1"/>
  <c r="AV13" i="3"/>
  <c r="AW14" i="3" s="1"/>
  <c r="AW49" i="3"/>
  <c r="AV48" i="3"/>
  <c r="CL13" i="3"/>
  <c r="CM14" i="3" s="1"/>
  <c r="BT13" i="3"/>
  <c r="BU14" i="3" s="1"/>
  <c r="BZ13" i="3"/>
  <c r="CA14" i="3" s="1"/>
  <c r="AS14" i="3"/>
  <c r="AT15" i="3" s="1"/>
  <c r="BH14" i="3"/>
  <c r="BI15" i="3" s="1"/>
  <c r="BH13" i="3"/>
  <c r="BI14" i="3" s="1"/>
  <c r="BB13" i="3"/>
  <c r="BC14" i="3" s="1"/>
  <c r="CF14" i="3"/>
  <c r="CG15" i="3" s="1"/>
  <c r="AT21" i="3"/>
  <c r="AS20" i="3"/>
  <c r="AV46" i="3"/>
  <c r="AW47" i="3" s="1"/>
  <c r="AW51" i="3"/>
  <c r="AV50" i="3"/>
  <c r="AW53" i="3"/>
  <c r="AV52" i="3"/>
  <c r="AW34" i="3"/>
  <c r="AV33" i="3"/>
  <c r="AW44" i="3"/>
  <c r="AV43" i="3"/>
  <c r="AW42" i="3"/>
  <c r="AV41" i="3"/>
  <c r="AW40" i="3"/>
  <c r="AV39" i="3"/>
  <c r="AW38" i="3"/>
  <c r="AV37" i="3"/>
  <c r="AW36" i="3"/>
  <c r="AV35" i="3"/>
  <c r="AZ34" i="3"/>
  <c r="AY33" i="3"/>
  <c r="AT31" i="3"/>
  <c r="AS30" i="3"/>
  <c r="AV44" i="3"/>
  <c r="AW45" i="3" s="1"/>
  <c r="AW43" i="3"/>
  <c r="AV42" i="3"/>
  <c r="AW41" i="3"/>
  <c r="AV40" i="3"/>
  <c r="AW39" i="3"/>
  <c r="AV38" i="3"/>
  <c r="AW37" i="3"/>
  <c r="AV36" i="3"/>
  <c r="AW35" i="3"/>
  <c r="AV34" i="3"/>
  <c r="AT30" i="3"/>
  <c r="AS29" i="3"/>
  <c r="AT56" i="3"/>
  <c r="AV56" i="3" s="1"/>
  <c r="AS55" i="3"/>
  <c r="AZ56" i="3"/>
  <c r="BB56" i="3" s="1"/>
  <c r="AY55" i="3"/>
  <c r="AW56" i="3"/>
  <c r="AY56" i="3" s="1"/>
  <c r="AV55" i="3"/>
  <c r="AT29" i="3"/>
  <c r="AS28" i="3"/>
  <c r="AW54" i="3"/>
  <c r="AV53" i="3"/>
  <c r="AT27" i="3"/>
  <c r="AS26" i="3"/>
  <c r="AT28" i="3"/>
  <c r="AS27" i="3"/>
  <c r="AT25" i="3"/>
  <c r="AS24" i="3"/>
  <c r="BU17" i="21"/>
  <c r="BT16" i="21"/>
  <c r="AT26" i="3"/>
  <c r="AS25" i="3"/>
  <c r="AW52" i="3"/>
  <c r="AV51" i="3"/>
  <c r="AT23" i="3"/>
  <c r="AS22" i="3"/>
  <c r="AT24" i="3"/>
  <c r="AS23" i="3"/>
  <c r="AW50" i="3"/>
  <c r="AV49" i="3"/>
  <c r="BU91" i="5"/>
  <c r="BW16" i="5"/>
  <c r="BX16" i="5" s="1"/>
  <c r="BY16" i="5" s="1"/>
  <c r="BZ17" i="5" s="1"/>
  <c r="AM36" i="21"/>
  <c r="AN37" i="21" s="1"/>
  <c r="BE28" i="21"/>
  <c r="BF29" i="21" s="1"/>
  <c r="AM38" i="21"/>
  <c r="AN39" i="21" s="1"/>
  <c r="AS31" i="21"/>
  <c r="AT32" i="21" s="1"/>
  <c r="BE26" i="21"/>
  <c r="BF27" i="21" s="1"/>
  <c r="AY34" i="21"/>
  <c r="AZ35" i="21" s="1"/>
  <c r="AM44" i="21"/>
  <c r="AN45" i="21" s="1"/>
  <c r="AY37" i="21"/>
  <c r="AZ38" i="21" s="1"/>
  <c r="AM39" i="21"/>
  <c r="AN40" i="21" s="1"/>
  <c r="AY17" i="21"/>
  <c r="AZ18" i="21" s="1"/>
  <c r="AM34" i="21"/>
  <c r="AN35" i="21"/>
  <c r="BE23" i="21"/>
  <c r="BF24" i="21" s="1"/>
  <c r="BB23" i="21"/>
  <c r="BC24" i="21" s="1"/>
  <c r="CF19" i="21"/>
  <c r="CG20" i="21" s="1"/>
  <c r="AM43" i="21"/>
  <c r="AN44" i="21" s="1"/>
  <c r="BZ19" i="21"/>
  <c r="CA20" i="21" s="1"/>
  <c r="AM40" i="21"/>
  <c r="AN41" i="21" s="1"/>
  <c r="AY35" i="21"/>
  <c r="AZ36" i="21" s="1"/>
  <c r="AM47" i="21"/>
  <c r="AN48" i="21" s="1"/>
  <c r="BE27" i="21"/>
  <c r="BF28" i="21" s="1"/>
  <c r="AM46" i="21"/>
  <c r="AN47" i="21" s="1"/>
  <c r="AS34" i="21"/>
  <c r="AT35" i="21" s="1"/>
  <c r="BE30" i="21"/>
  <c r="BF31" i="21" s="1"/>
  <c r="BE31" i="21"/>
  <c r="BF32" i="21" s="1"/>
  <c r="AS14" i="21"/>
  <c r="AT15" i="21" s="1"/>
  <c r="AM49" i="21"/>
  <c r="AN50" i="21" s="1"/>
  <c r="BE29" i="21"/>
  <c r="BF30" i="21"/>
  <c r="AM45" i="21"/>
  <c r="AN46" i="21"/>
  <c r="AM35" i="21"/>
  <c r="AN36" i="21"/>
  <c r="AM48" i="21"/>
  <c r="AN49" i="21"/>
  <c r="BN19" i="21"/>
  <c r="BO20" i="21"/>
  <c r="BW19" i="21"/>
  <c r="BX20" i="21"/>
  <c r="AP54" i="21"/>
  <c r="AQ55" i="21" s="1"/>
  <c r="AP55" i="21"/>
  <c r="AQ56" i="21" s="1"/>
  <c r="AS56" i="21" s="1"/>
  <c r="BE22" i="21"/>
  <c r="BF23" i="21"/>
  <c r="AS17" i="21"/>
  <c r="AT18" i="21" s="1"/>
  <c r="AP53" i="21"/>
  <c r="AQ54" i="21" s="1"/>
  <c r="BE33" i="21"/>
  <c r="BF34" i="21" s="1"/>
  <c r="AM41" i="21"/>
  <c r="AN42" i="21" s="1"/>
  <c r="AM37" i="21"/>
  <c r="AN38" i="21"/>
  <c r="BE25" i="21"/>
  <c r="BF26" i="21"/>
  <c r="CL18" i="21"/>
  <c r="CM19" i="21"/>
  <c r="BQ19" i="21"/>
  <c r="BR20" i="21" s="1"/>
  <c r="BZ16" i="21"/>
  <c r="CA17" i="21" s="1"/>
  <c r="AM42" i="21"/>
  <c r="AN43" i="21" s="1"/>
  <c r="AM50" i="21"/>
  <c r="AN51" i="21" s="1"/>
  <c r="BB16" i="21"/>
  <c r="BC17" i="21" s="1"/>
  <c r="AV17" i="21"/>
  <c r="AW18" i="21" s="1"/>
  <c r="AM51" i="21"/>
  <c r="AN52" i="21"/>
  <c r="CC16" i="21"/>
  <c r="CD17" i="21" s="1"/>
  <c r="BB33" i="21"/>
  <c r="BC34" i="21" s="1"/>
  <c r="BB31" i="21"/>
  <c r="BC32" i="21" s="1"/>
  <c r="AY47" i="3" l="1"/>
  <c r="AZ48" i="3" s="1"/>
  <c r="BE14" i="3"/>
  <c r="BF15" i="3" s="1"/>
  <c r="BK15" i="3"/>
  <c r="BL16" i="3" s="1"/>
  <c r="CC14" i="3"/>
  <c r="CD15" i="3" s="1"/>
  <c r="CO14" i="3"/>
  <c r="CP15" i="3" s="1"/>
  <c r="BQ15" i="3"/>
  <c r="BR16" i="3" s="1"/>
  <c r="AY15" i="3"/>
  <c r="AZ16" i="3" s="1"/>
  <c r="AV17" i="3"/>
  <c r="AW18" i="3" s="1"/>
  <c r="BE15" i="3"/>
  <c r="BF16" i="3" s="1"/>
  <c r="CI14" i="3"/>
  <c r="CJ15" i="3" s="1"/>
  <c r="BQ14" i="3"/>
  <c r="BR15" i="3" s="1"/>
  <c r="AV19" i="3"/>
  <c r="AW20" i="3" s="1"/>
  <c r="CO15" i="3"/>
  <c r="CP16" i="3" s="1"/>
  <c r="AY45" i="3"/>
  <c r="AZ46" i="3" s="1"/>
  <c r="CI15" i="3"/>
  <c r="CJ16" i="3" s="1"/>
  <c r="BK14" i="3"/>
  <c r="BL15" i="3" s="1"/>
  <c r="AV15" i="3"/>
  <c r="AW16" i="3" s="1"/>
  <c r="BW14" i="3"/>
  <c r="BX15" i="3" s="1"/>
  <c r="AY14" i="3"/>
  <c r="AZ15" i="3" s="1"/>
  <c r="BW15" i="3"/>
  <c r="BX16" i="3" s="1"/>
  <c r="AY46" i="3"/>
  <c r="AZ47" i="3" s="1"/>
  <c r="AW23" i="3"/>
  <c r="AV22" i="3"/>
  <c r="CC15" i="3"/>
  <c r="CD16" i="3" s="1"/>
  <c r="BR19" i="21"/>
  <c r="BQ18" i="21"/>
  <c r="AV18" i="3"/>
  <c r="AW19" i="3" s="1"/>
  <c r="AW21" i="3"/>
  <c r="AV20" i="3"/>
  <c r="AV16" i="3"/>
  <c r="AW17" i="3" s="1"/>
  <c r="AZ51" i="3"/>
  <c r="AY50" i="3"/>
  <c r="AW25" i="3"/>
  <c r="AV24" i="3"/>
  <c r="AW24" i="3"/>
  <c r="AV23" i="3"/>
  <c r="AZ53" i="3"/>
  <c r="AY52" i="3"/>
  <c r="AW27" i="3"/>
  <c r="AV26" i="3"/>
  <c r="BW17" i="21"/>
  <c r="BX18" i="21" s="1"/>
  <c r="AW26" i="3"/>
  <c r="AV25" i="3"/>
  <c r="AW29" i="3"/>
  <c r="AV28" i="3"/>
  <c r="AW28" i="3"/>
  <c r="AV27" i="3"/>
  <c r="AZ55" i="3"/>
  <c r="AY54" i="3"/>
  <c r="AW30" i="3"/>
  <c r="AV29" i="3"/>
  <c r="AW31" i="3"/>
  <c r="AV30" i="3"/>
  <c r="AZ36" i="3"/>
  <c r="AY35" i="3"/>
  <c r="AZ38" i="3"/>
  <c r="AY37" i="3"/>
  <c r="AZ40" i="3"/>
  <c r="AY39" i="3"/>
  <c r="AZ42" i="3"/>
  <c r="AY41" i="3"/>
  <c r="AZ44" i="3"/>
  <c r="AY43" i="3"/>
  <c r="AW32" i="3"/>
  <c r="AV31" i="3"/>
  <c r="BC35" i="3"/>
  <c r="BB34" i="3"/>
  <c r="AZ37" i="3"/>
  <c r="AY36" i="3"/>
  <c r="AZ39" i="3"/>
  <c r="AY38" i="3"/>
  <c r="AZ41" i="3"/>
  <c r="AY40" i="3"/>
  <c r="AZ43" i="3"/>
  <c r="AY42" i="3"/>
  <c r="AY44" i="3"/>
  <c r="AZ45" i="3" s="1"/>
  <c r="AZ35" i="3"/>
  <c r="AY34" i="3"/>
  <c r="AZ54" i="3"/>
  <c r="AY53" i="3"/>
  <c r="AZ52" i="3"/>
  <c r="AY51" i="3"/>
  <c r="AW22" i="3"/>
  <c r="AV21" i="3"/>
  <c r="AZ50" i="3"/>
  <c r="AY49" i="3"/>
  <c r="AZ49" i="3"/>
  <c r="AY48" i="3"/>
  <c r="BZ91" i="5"/>
  <c r="CB17" i="5"/>
  <c r="CC17" i="5" s="1"/>
  <c r="CD17" i="5" s="1"/>
  <c r="CE18" i="5" s="1"/>
  <c r="BE32" i="21"/>
  <c r="BF33" i="21" s="1"/>
  <c r="CF17" i="21"/>
  <c r="CG18" i="21" s="1"/>
  <c r="BT20" i="21"/>
  <c r="BU21" i="21" s="1"/>
  <c r="AV18" i="21"/>
  <c r="AW19" i="21" s="1"/>
  <c r="AS55" i="21"/>
  <c r="AT56" i="21"/>
  <c r="AV56" i="21" s="1"/>
  <c r="CI20" i="21"/>
  <c r="CJ21" i="21"/>
  <c r="BH24" i="21"/>
  <c r="BI25" i="21" s="1"/>
  <c r="BE34" i="21"/>
  <c r="BF35" i="21" s="1"/>
  <c r="AY18" i="21"/>
  <c r="AZ19" i="21" s="1"/>
  <c r="AP42" i="21"/>
  <c r="AQ43" i="21" s="1"/>
  <c r="AP50" i="21"/>
  <c r="AQ51" i="21" s="1"/>
  <c r="BE24" i="21"/>
  <c r="BF25" i="21"/>
  <c r="BB18" i="21"/>
  <c r="BC19" i="21"/>
  <c r="AP51" i="21"/>
  <c r="AQ52" i="21"/>
  <c r="CC17" i="21"/>
  <c r="CD18" i="21" s="1"/>
  <c r="AP38" i="21"/>
  <c r="AQ39" i="21" s="1"/>
  <c r="AS54" i="21"/>
  <c r="AT55" i="21"/>
  <c r="BZ20" i="21"/>
  <c r="CA21" i="21"/>
  <c r="AP49" i="21"/>
  <c r="AQ50" i="21"/>
  <c r="AP36" i="21"/>
  <c r="AQ37" i="21" s="1"/>
  <c r="BH30" i="21"/>
  <c r="BI31" i="21" s="1"/>
  <c r="BH32" i="21"/>
  <c r="BI33" i="21" s="1"/>
  <c r="AV35" i="21"/>
  <c r="AW36" i="21" s="1"/>
  <c r="BH28" i="21"/>
  <c r="BI29" i="21" s="1"/>
  <c r="AP48" i="21"/>
  <c r="AQ49" i="21" s="1"/>
  <c r="AP41" i="21"/>
  <c r="AQ42" i="21"/>
  <c r="AP44" i="21"/>
  <c r="AQ45" i="21" s="1"/>
  <c r="AP40" i="21"/>
  <c r="AQ41" i="21" s="1"/>
  <c r="AP52" i="21"/>
  <c r="AQ53" i="21"/>
  <c r="BE17" i="21"/>
  <c r="BF18" i="21"/>
  <c r="AP43" i="21"/>
  <c r="AQ44" i="21" s="1"/>
  <c r="BH26" i="21"/>
  <c r="BI27" i="21" s="1"/>
  <c r="BH34" i="21"/>
  <c r="BI35" i="21" s="1"/>
  <c r="BH23" i="21"/>
  <c r="BI24" i="21" s="1"/>
  <c r="BQ20" i="21"/>
  <c r="BR21" i="21" s="1"/>
  <c r="AP46" i="21"/>
  <c r="AQ47" i="21" s="1"/>
  <c r="AV15" i="21"/>
  <c r="AW16" i="21"/>
  <c r="BH31" i="21"/>
  <c r="BI32" i="21" s="1"/>
  <c r="AP47" i="21"/>
  <c r="AQ48" i="21" s="1"/>
  <c r="BB36" i="21"/>
  <c r="BC37" i="21" s="1"/>
  <c r="CC20" i="21"/>
  <c r="CD21" i="21" s="1"/>
  <c r="AP35" i="21"/>
  <c r="AQ36" i="21" s="1"/>
  <c r="BB38" i="21"/>
  <c r="BC39" i="21" s="1"/>
  <c r="AP45" i="21"/>
  <c r="AQ46" i="21" s="1"/>
  <c r="BB35" i="21"/>
  <c r="BC36" i="21" s="1"/>
  <c r="BH27" i="21"/>
  <c r="BI28" i="21" s="1"/>
  <c r="AV32" i="21"/>
  <c r="AW33" i="21" s="1"/>
  <c r="AP39" i="21"/>
  <c r="AQ40" i="21" s="1"/>
  <c r="BH29" i="21"/>
  <c r="BI30" i="21" s="1"/>
  <c r="AP37" i="21"/>
  <c r="AQ38" i="21" s="1"/>
  <c r="BB45" i="3" l="1"/>
  <c r="BC46" i="3" s="1"/>
  <c r="AY17" i="3"/>
  <c r="AZ18" i="3" s="1"/>
  <c r="CF16" i="3"/>
  <c r="CG17" i="3" s="1"/>
  <c r="BZ16" i="3"/>
  <c r="CA17" i="3" s="1"/>
  <c r="BZ15" i="3"/>
  <c r="CA16" i="3" s="1"/>
  <c r="BN15" i="3"/>
  <c r="BO16" i="3" s="1"/>
  <c r="BB46" i="3"/>
  <c r="BC47" i="3" s="1"/>
  <c r="AZ21" i="3"/>
  <c r="AY20" i="3"/>
  <c r="CL15" i="3"/>
  <c r="CM16" i="3" s="1"/>
  <c r="AY18" i="3"/>
  <c r="AZ19" i="3" s="1"/>
  <c r="BT16" i="3"/>
  <c r="BU17" i="3" s="1"/>
  <c r="CF15" i="3"/>
  <c r="CG16" i="3" s="1"/>
  <c r="BH15" i="3"/>
  <c r="BI16" i="3" s="1"/>
  <c r="BZ18" i="21"/>
  <c r="CA19" i="21" s="1"/>
  <c r="AY19" i="3"/>
  <c r="AZ20" i="3" s="1"/>
  <c r="BC48" i="3"/>
  <c r="BB47" i="3"/>
  <c r="BB15" i="3"/>
  <c r="BC16" i="3" s="1"/>
  <c r="AY16" i="3"/>
  <c r="AZ17" i="3" s="1"/>
  <c r="CL16" i="3"/>
  <c r="CM17" i="3" s="1"/>
  <c r="CR16" i="3"/>
  <c r="CS17" i="3" s="1"/>
  <c r="BT15" i="3"/>
  <c r="BU16" i="3" s="1"/>
  <c r="BH16" i="3"/>
  <c r="BI17" i="3" s="1"/>
  <c r="BB16" i="3"/>
  <c r="BC17" i="3" s="1"/>
  <c r="CR15" i="3"/>
  <c r="CS16" i="3" s="1"/>
  <c r="BN16" i="3"/>
  <c r="BO17" i="3" s="1"/>
  <c r="BC49" i="3"/>
  <c r="BB48" i="3"/>
  <c r="BC50" i="3"/>
  <c r="BB49" i="3"/>
  <c r="BC51" i="3"/>
  <c r="BB50" i="3"/>
  <c r="AZ23" i="3"/>
  <c r="AY22" i="3"/>
  <c r="BC53" i="3"/>
  <c r="BB52" i="3"/>
  <c r="BC55" i="3"/>
  <c r="BB54" i="3"/>
  <c r="BC36" i="3"/>
  <c r="BB35" i="3"/>
  <c r="BC44" i="3"/>
  <c r="BB43" i="3"/>
  <c r="BC42" i="3"/>
  <c r="BB41" i="3"/>
  <c r="BC40" i="3"/>
  <c r="BB39" i="3"/>
  <c r="BC38" i="3"/>
  <c r="BB37" i="3"/>
  <c r="BF36" i="3"/>
  <c r="BE35" i="3"/>
  <c r="AZ33" i="3"/>
  <c r="AY32" i="3"/>
  <c r="BB44" i="3"/>
  <c r="BC45" i="3" s="1"/>
  <c r="BC43" i="3"/>
  <c r="BB42" i="3"/>
  <c r="BC41" i="3"/>
  <c r="BB40" i="3"/>
  <c r="BC39" i="3"/>
  <c r="BB38" i="3"/>
  <c r="BC37" i="3"/>
  <c r="BB36" i="3"/>
  <c r="AZ32" i="3"/>
  <c r="AY31" i="3"/>
  <c r="AZ31" i="3"/>
  <c r="AY30" i="3"/>
  <c r="BC56" i="3"/>
  <c r="BE56" i="3" s="1"/>
  <c r="BB55" i="3"/>
  <c r="AZ29" i="3"/>
  <c r="AY28" i="3"/>
  <c r="AZ30" i="3"/>
  <c r="AY29" i="3"/>
  <c r="AZ27" i="3"/>
  <c r="AY26" i="3"/>
  <c r="AZ28" i="3"/>
  <c r="AY27" i="3"/>
  <c r="BC54" i="3"/>
  <c r="BB53" i="3"/>
  <c r="AZ25" i="3"/>
  <c r="AY24" i="3"/>
  <c r="AZ26" i="3"/>
  <c r="AY25" i="3"/>
  <c r="BC52" i="3"/>
  <c r="BB51" i="3"/>
  <c r="AY21" i="3"/>
  <c r="AZ22" i="3" s="1"/>
  <c r="BU20" i="21"/>
  <c r="BT19" i="21"/>
  <c r="AZ24" i="3"/>
  <c r="AY23" i="3"/>
  <c r="CE91" i="5"/>
  <c r="CG18" i="5"/>
  <c r="CH18" i="5" s="1"/>
  <c r="CI18" i="5" s="1"/>
  <c r="CJ19" i="5" s="1"/>
  <c r="BK30" i="21"/>
  <c r="BL31" i="21" s="1"/>
  <c r="BE36" i="21"/>
  <c r="BF37" i="21" s="1"/>
  <c r="BE39" i="21"/>
  <c r="BF40" i="21" s="1"/>
  <c r="BK32" i="21"/>
  <c r="BL33" i="21" s="1"/>
  <c r="BK35" i="21"/>
  <c r="BL36" i="21" s="1"/>
  <c r="AS44" i="21"/>
  <c r="AT45" i="21" s="1"/>
  <c r="AS45" i="21"/>
  <c r="AT46" i="21" s="1"/>
  <c r="BK33" i="21"/>
  <c r="BL34" i="21" s="1"/>
  <c r="AS37" i="21"/>
  <c r="AT38" i="21" s="1"/>
  <c r="CF18" i="21"/>
  <c r="CG19" i="21" s="1"/>
  <c r="AS43" i="21"/>
  <c r="AT44" i="21"/>
  <c r="BK25" i="21"/>
  <c r="BL26" i="21"/>
  <c r="BW21" i="21"/>
  <c r="BX22" i="21" s="1"/>
  <c r="AS38" i="21"/>
  <c r="AT39" i="21" s="1"/>
  <c r="AS40" i="21"/>
  <c r="AT41" i="21" s="1"/>
  <c r="BK28" i="21"/>
  <c r="BL29" i="21" s="1"/>
  <c r="AS46" i="21"/>
  <c r="AT47" i="21" s="1"/>
  <c r="AS36" i="21"/>
  <c r="AT37" i="21" s="1"/>
  <c r="AS48" i="21"/>
  <c r="AT49" i="21" s="1"/>
  <c r="AS47" i="21"/>
  <c r="AT48" i="21" s="1"/>
  <c r="BK27" i="21"/>
  <c r="BL28" i="21" s="1"/>
  <c r="AS41" i="21"/>
  <c r="AT42" i="21" s="1"/>
  <c r="AS49" i="21"/>
  <c r="AT50" i="21" s="1"/>
  <c r="AY36" i="21"/>
  <c r="AZ37" i="21" s="1"/>
  <c r="BK31" i="21"/>
  <c r="BL32" i="21" s="1"/>
  <c r="AS39" i="21"/>
  <c r="AT40" i="21" s="1"/>
  <c r="AS51" i="21"/>
  <c r="AT52" i="21" s="1"/>
  <c r="BB19" i="21"/>
  <c r="BC20" i="21" s="1"/>
  <c r="AY19" i="21"/>
  <c r="AZ20" i="21" s="1"/>
  <c r="CI18" i="21"/>
  <c r="CJ19" i="21" s="1"/>
  <c r="AY33" i="21"/>
  <c r="AZ34" i="21" s="1"/>
  <c r="BE37" i="21"/>
  <c r="BF38" i="21" s="1"/>
  <c r="BK29" i="21"/>
  <c r="BL30" i="21" s="1"/>
  <c r="CF21" i="21"/>
  <c r="CG22" i="21" s="1"/>
  <c r="BK24" i="21"/>
  <c r="BL25" i="21" s="1"/>
  <c r="AS53" i="21"/>
  <c r="AT54" i="21" s="1"/>
  <c r="AS50" i="21"/>
  <c r="AT51" i="21" s="1"/>
  <c r="CC21" i="21"/>
  <c r="CD22" i="21"/>
  <c r="AY16" i="21"/>
  <c r="AZ17" i="21"/>
  <c r="BT21" i="21"/>
  <c r="BU22" i="21"/>
  <c r="BH18" i="21"/>
  <c r="BI19" i="21"/>
  <c r="AS42" i="21"/>
  <c r="AT43" i="21"/>
  <c r="AV55" i="21"/>
  <c r="AW56" i="21" s="1"/>
  <c r="AY56" i="21" s="1"/>
  <c r="AS52" i="21"/>
  <c r="AT53" i="21" s="1"/>
  <c r="BE19" i="21"/>
  <c r="BF20" i="21" s="1"/>
  <c r="BH25" i="21"/>
  <c r="BI26" i="21" s="1"/>
  <c r="BH35" i="21"/>
  <c r="BI36" i="21" s="1"/>
  <c r="CL21" i="21"/>
  <c r="CM22" i="21" s="1"/>
  <c r="BH33" i="21"/>
  <c r="BI34" i="21" s="1"/>
  <c r="BE45" i="3" l="1"/>
  <c r="BF46" i="3" s="1"/>
  <c r="BK17" i="3"/>
  <c r="BL18" i="3" s="1"/>
  <c r="BB17" i="3"/>
  <c r="BC18" i="3" s="1"/>
  <c r="BC21" i="3"/>
  <c r="BB20" i="3"/>
  <c r="BK16" i="3"/>
  <c r="BL17" i="3" s="1"/>
  <c r="BW17" i="3"/>
  <c r="BX18" i="3" s="1"/>
  <c r="CO16" i="3"/>
  <c r="CP17" i="3" s="1"/>
  <c r="BQ16" i="3"/>
  <c r="BR17" i="3" s="1"/>
  <c r="CC17" i="3"/>
  <c r="CD18" i="3" s="1"/>
  <c r="BB18" i="3"/>
  <c r="BC19" i="3" s="1"/>
  <c r="BC23" i="3"/>
  <c r="BB22" i="3"/>
  <c r="BQ17" i="3"/>
  <c r="BR18" i="3" s="1"/>
  <c r="BE17" i="3"/>
  <c r="BF18" i="3" s="1"/>
  <c r="BW16" i="3"/>
  <c r="BX17" i="3" s="1"/>
  <c r="CO17" i="3"/>
  <c r="CP18" i="3" s="1"/>
  <c r="BE16" i="3"/>
  <c r="BF17" i="3" s="1"/>
  <c r="CC19" i="21"/>
  <c r="CD20" i="21" s="1"/>
  <c r="CI16" i="3"/>
  <c r="CJ17" i="3" s="1"/>
  <c r="BB19" i="3"/>
  <c r="BC20" i="3" s="1"/>
  <c r="BF48" i="3"/>
  <c r="BE47" i="3"/>
  <c r="CC16" i="3"/>
  <c r="CD17" i="3" s="1"/>
  <c r="CI17" i="3"/>
  <c r="CJ18" i="3" s="1"/>
  <c r="BE46" i="3"/>
  <c r="BF47" i="3" s="1"/>
  <c r="BC25" i="3"/>
  <c r="BB24" i="3"/>
  <c r="BW20" i="21"/>
  <c r="BX21" i="21" s="1"/>
  <c r="BF53" i="3"/>
  <c r="BE52" i="3"/>
  <c r="BC27" i="3"/>
  <c r="BB26" i="3"/>
  <c r="BC26" i="3"/>
  <c r="BB25" i="3"/>
  <c r="BF55" i="3"/>
  <c r="BE54" i="3"/>
  <c r="BC29" i="3"/>
  <c r="BB28" i="3"/>
  <c r="BC28" i="3"/>
  <c r="BB27" i="3"/>
  <c r="BC31" i="3"/>
  <c r="BB30" i="3"/>
  <c r="BC30" i="3"/>
  <c r="BB29" i="3"/>
  <c r="BC32" i="3"/>
  <c r="BB31" i="3"/>
  <c r="BC33" i="3"/>
  <c r="BB32" i="3"/>
  <c r="BF38" i="3"/>
  <c r="BE37" i="3"/>
  <c r="BF40" i="3"/>
  <c r="BE39" i="3"/>
  <c r="BF42" i="3"/>
  <c r="BE41" i="3"/>
  <c r="BF44" i="3"/>
  <c r="BE43" i="3"/>
  <c r="BC34" i="3"/>
  <c r="BB33" i="3"/>
  <c r="BI37" i="3"/>
  <c r="BH36" i="3"/>
  <c r="BF39" i="3"/>
  <c r="BE38" i="3"/>
  <c r="BF41" i="3"/>
  <c r="BE40" i="3"/>
  <c r="BF43" i="3"/>
  <c r="BE42" i="3"/>
  <c r="BE44" i="3"/>
  <c r="BF45" i="3" s="1"/>
  <c r="BF37" i="3"/>
  <c r="BE36" i="3"/>
  <c r="BF56" i="3"/>
  <c r="BH56" i="3" s="1"/>
  <c r="BE55" i="3"/>
  <c r="BF54" i="3"/>
  <c r="BE53" i="3"/>
  <c r="BC24" i="3"/>
  <c r="BB23" i="3"/>
  <c r="BF52" i="3"/>
  <c r="BE51" i="3"/>
  <c r="BF51" i="3"/>
  <c r="BE50" i="3"/>
  <c r="BF50" i="3"/>
  <c r="BE49" i="3"/>
  <c r="BF49" i="3"/>
  <c r="BE48" i="3"/>
  <c r="BC22" i="3"/>
  <c r="BB21" i="3"/>
  <c r="CJ91" i="5"/>
  <c r="CL19" i="5"/>
  <c r="CM19" i="5" s="1"/>
  <c r="CN19" i="5" s="1"/>
  <c r="CO20" i="5" s="1"/>
  <c r="BK36" i="21"/>
  <c r="BL37" i="21" s="1"/>
  <c r="CL19" i="21"/>
  <c r="CM20" i="21" s="1"/>
  <c r="BE20" i="21"/>
  <c r="BF21" i="21" s="1"/>
  <c r="AV50" i="21"/>
  <c r="AW51" i="21" s="1"/>
  <c r="BZ22" i="21"/>
  <c r="CA23" i="21" s="1"/>
  <c r="BK34" i="21"/>
  <c r="BL35" i="21" s="1"/>
  <c r="BK26" i="21"/>
  <c r="BL27" i="21" s="1"/>
  <c r="AV51" i="21"/>
  <c r="AW52" i="21" s="1"/>
  <c r="BB20" i="21"/>
  <c r="BC21" i="21" s="1"/>
  <c r="AV52" i="21"/>
  <c r="AW53" i="21" s="1"/>
  <c r="AV42" i="21"/>
  <c r="AW43" i="21" s="1"/>
  <c r="CI19" i="21"/>
  <c r="CJ20" i="21" s="1"/>
  <c r="AV53" i="21"/>
  <c r="AW54" i="21"/>
  <c r="BK19" i="21"/>
  <c r="BL20" i="21"/>
  <c r="BB17" i="21"/>
  <c r="BC18" i="21" s="1"/>
  <c r="CI22" i="21"/>
  <c r="CJ23" i="21" s="1"/>
  <c r="BN30" i="21"/>
  <c r="BO31" i="21" s="1"/>
  <c r="BB34" i="21"/>
  <c r="BC35" i="21" s="1"/>
  <c r="AV40" i="21"/>
  <c r="AW41" i="21" s="1"/>
  <c r="BB37" i="21"/>
  <c r="BC38" i="21" s="1"/>
  <c r="BN28" i="21"/>
  <c r="BO29" i="21" s="1"/>
  <c r="AV49" i="21"/>
  <c r="AW50" i="21" s="1"/>
  <c r="AV37" i="21"/>
  <c r="AW38" i="21" s="1"/>
  <c r="BN29" i="21"/>
  <c r="BO30" i="21" s="1"/>
  <c r="AV39" i="21"/>
  <c r="AW40" i="21" s="1"/>
  <c r="AV44" i="21"/>
  <c r="AW45" i="21" s="1"/>
  <c r="BN34" i="21"/>
  <c r="BO35" i="21" s="1"/>
  <c r="BH20" i="21"/>
  <c r="BI21" i="21"/>
  <c r="AV43" i="21"/>
  <c r="AW44" i="21" s="1"/>
  <c r="BW22" i="21"/>
  <c r="BX23" i="21" s="1"/>
  <c r="CF22" i="21"/>
  <c r="CG23" i="21" s="1"/>
  <c r="AV54" i="21"/>
  <c r="AW55" i="21" s="1"/>
  <c r="BN25" i="21"/>
  <c r="BO26" i="21" s="1"/>
  <c r="BH38" i="21"/>
  <c r="BI39" i="21" s="1"/>
  <c r="BN32" i="21"/>
  <c r="BO33" i="21" s="1"/>
  <c r="AV48" i="21"/>
  <c r="AW49" i="21" s="1"/>
  <c r="AV47" i="21"/>
  <c r="AW48" i="21" s="1"/>
  <c r="AV41" i="21"/>
  <c r="AW42" i="21"/>
  <c r="BN26" i="21"/>
  <c r="BO27" i="21" s="1"/>
  <c r="AV38" i="21"/>
  <c r="AW39" i="21" s="1"/>
  <c r="AV46" i="21"/>
  <c r="AW47" i="21" s="1"/>
  <c r="AV45" i="21"/>
  <c r="AW46" i="21" s="1"/>
  <c r="BN36" i="21"/>
  <c r="BO37" i="21" s="1"/>
  <c r="BN33" i="21"/>
  <c r="BO34" i="21" s="1"/>
  <c r="BH40" i="21"/>
  <c r="BI41" i="21" s="1"/>
  <c r="BH37" i="21"/>
  <c r="BI38" i="21" s="1"/>
  <c r="BN31" i="21"/>
  <c r="BO32" i="21" s="1"/>
  <c r="BH45" i="3" l="1"/>
  <c r="BI46" i="3" s="1"/>
  <c r="BI48" i="3"/>
  <c r="BH47" i="3"/>
  <c r="CF17" i="3"/>
  <c r="CG18" i="3" s="1"/>
  <c r="CL17" i="3"/>
  <c r="CM18" i="3" s="1"/>
  <c r="BH17" i="3"/>
  <c r="BI18" i="3" s="1"/>
  <c r="BZ17" i="3"/>
  <c r="CA18" i="3" s="1"/>
  <c r="BT18" i="3"/>
  <c r="BU19" i="3" s="1"/>
  <c r="CF18" i="3"/>
  <c r="CG19" i="3" s="1"/>
  <c r="CR17" i="3"/>
  <c r="CS18" i="3" s="1"/>
  <c r="BN17" i="3"/>
  <c r="BO18" i="3" s="1"/>
  <c r="BN18" i="3"/>
  <c r="BO19" i="3" s="1"/>
  <c r="BZ21" i="21"/>
  <c r="CA22" i="21" s="1"/>
  <c r="CC22" i="21" s="1"/>
  <c r="CD23" i="21" s="1"/>
  <c r="CL18" i="3"/>
  <c r="CM19" i="3" s="1"/>
  <c r="BF21" i="3"/>
  <c r="BE20" i="3"/>
  <c r="CG21" i="21"/>
  <c r="CF20" i="21"/>
  <c r="CR18" i="3"/>
  <c r="CS19" i="3" s="1"/>
  <c r="BH18" i="3"/>
  <c r="BI19" i="3" s="1"/>
  <c r="BE19" i="3"/>
  <c r="BF20" i="3" s="1"/>
  <c r="BT17" i="3"/>
  <c r="BU18" i="3" s="1"/>
  <c r="BZ18" i="3"/>
  <c r="CA19" i="3" s="1"/>
  <c r="BE18" i="3"/>
  <c r="BF19" i="3" s="1"/>
  <c r="BH46" i="3"/>
  <c r="BI47" i="3" s="1"/>
  <c r="BF23" i="3"/>
  <c r="BE22" i="3"/>
  <c r="BI50" i="3"/>
  <c r="BH49" i="3"/>
  <c r="BI51" i="3"/>
  <c r="BH50" i="3"/>
  <c r="BI52" i="3"/>
  <c r="BH51" i="3"/>
  <c r="BI53" i="3"/>
  <c r="BH52" i="3"/>
  <c r="BF25" i="3"/>
  <c r="BE24" i="3"/>
  <c r="BI55" i="3"/>
  <c r="BH54" i="3"/>
  <c r="BI38" i="3"/>
  <c r="BH37" i="3"/>
  <c r="BI44" i="3"/>
  <c r="BH43" i="3"/>
  <c r="BI42" i="3"/>
  <c r="BH41" i="3"/>
  <c r="BI40" i="3"/>
  <c r="BH39" i="3"/>
  <c r="BL38" i="3"/>
  <c r="BK37" i="3"/>
  <c r="BF35" i="3"/>
  <c r="BE34" i="3"/>
  <c r="BH44" i="3"/>
  <c r="BI45" i="3" s="1"/>
  <c r="BI43" i="3"/>
  <c r="BH42" i="3"/>
  <c r="BI41" i="3"/>
  <c r="BH40" i="3"/>
  <c r="BI39" i="3"/>
  <c r="BH38" i="3"/>
  <c r="BF34" i="3"/>
  <c r="BE33" i="3"/>
  <c r="BF33" i="3"/>
  <c r="BE32" i="3"/>
  <c r="BF31" i="3"/>
  <c r="BE30" i="3"/>
  <c r="BF32" i="3"/>
  <c r="BE31" i="3"/>
  <c r="BF29" i="3"/>
  <c r="BE28" i="3"/>
  <c r="BF30" i="3"/>
  <c r="BE29" i="3"/>
  <c r="BI56" i="3"/>
  <c r="BK56" i="3" s="1"/>
  <c r="BH55" i="3"/>
  <c r="BF27" i="3"/>
  <c r="BE26" i="3"/>
  <c r="BF28" i="3"/>
  <c r="BE27" i="3"/>
  <c r="BI54" i="3"/>
  <c r="BH53" i="3"/>
  <c r="BF26" i="3"/>
  <c r="BE25" i="3"/>
  <c r="BI49" i="3"/>
  <c r="BH48" i="3"/>
  <c r="BF24" i="3"/>
  <c r="BE23" i="3"/>
  <c r="BE21" i="3"/>
  <c r="BF22" i="3" s="1"/>
  <c r="CO91" i="5"/>
  <c r="CQ20" i="5"/>
  <c r="CR20" i="5" s="1"/>
  <c r="CS20" i="5" s="1"/>
  <c r="CT21" i="5" s="1"/>
  <c r="BQ32" i="21"/>
  <c r="BR33" i="21" s="1"/>
  <c r="BK41" i="21"/>
  <c r="BL42" i="21" s="1"/>
  <c r="AY47" i="21"/>
  <c r="AZ48" i="21" s="1"/>
  <c r="BQ27" i="21"/>
  <c r="BR28" i="21" s="1"/>
  <c r="AY49" i="21"/>
  <c r="AZ50" i="21" s="1"/>
  <c r="CI23" i="21"/>
  <c r="CJ24" i="21" s="1"/>
  <c r="AY44" i="21"/>
  <c r="AZ45" i="21" s="1"/>
  <c r="AY45" i="21"/>
  <c r="AZ46" i="21" s="1"/>
  <c r="BQ30" i="21"/>
  <c r="BR31" i="21" s="1"/>
  <c r="BQ29" i="21"/>
  <c r="BR30" i="21" s="1"/>
  <c r="AY41" i="21"/>
  <c r="AZ42" i="21" s="1"/>
  <c r="BQ31" i="21"/>
  <c r="BR32" i="21" s="1"/>
  <c r="BE18" i="21"/>
  <c r="BF19" i="21" s="1"/>
  <c r="AY43" i="21"/>
  <c r="AZ44" i="21"/>
  <c r="BE21" i="21"/>
  <c r="BF22" i="21"/>
  <c r="CC23" i="21"/>
  <c r="CD24" i="21" s="1"/>
  <c r="BK38" i="21"/>
  <c r="BL39" i="21" s="1"/>
  <c r="BQ34" i="21"/>
  <c r="BR35" i="21" s="1"/>
  <c r="AY46" i="21"/>
  <c r="AZ47" i="21" s="1"/>
  <c r="AY39" i="21"/>
  <c r="AZ40" i="21" s="1"/>
  <c r="AY48" i="21"/>
  <c r="AZ49" i="21" s="1"/>
  <c r="BQ33" i="21"/>
  <c r="BR34" i="21" s="1"/>
  <c r="BQ26" i="21"/>
  <c r="BR27" i="21" s="1"/>
  <c r="BZ23" i="21"/>
  <c r="CA24" i="21" s="1"/>
  <c r="BQ35" i="21"/>
  <c r="BR36" i="21" s="1"/>
  <c r="AY40" i="21"/>
  <c r="AZ41" i="21" s="1"/>
  <c r="AY38" i="21"/>
  <c r="AZ39" i="21" s="1"/>
  <c r="BE38" i="21"/>
  <c r="BF39" i="21" s="1"/>
  <c r="BE35" i="21"/>
  <c r="BF36" i="21" s="1"/>
  <c r="CL23" i="21"/>
  <c r="CM24" i="21" s="1"/>
  <c r="CL20" i="21"/>
  <c r="CM21" i="21" s="1"/>
  <c r="AY53" i="21"/>
  <c r="AZ54" i="21" s="1"/>
  <c r="AY52" i="21"/>
  <c r="AZ53" i="21" s="1"/>
  <c r="AY51" i="21"/>
  <c r="AZ52" i="21" s="1"/>
  <c r="BQ37" i="21"/>
  <c r="BR38" i="21" s="1"/>
  <c r="BK39" i="21"/>
  <c r="BL40" i="21" s="1"/>
  <c r="BK21" i="21"/>
  <c r="BL22" i="21" s="1"/>
  <c r="BN20" i="21"/>
  <c r="BO21" i="21" s="1"/>
  <c r="AY42" i="21"/>
  <c r="AZ43" i="21" s="1"/>
  <c r="AY55" i="21"/>
  <c r="AZ56" i="21" s="1"/>
  <c r="BB56" i="21" s="1"/>
  <c r="AY50" i="21"/>
  <c r="AZ51" i="21" s="1"/>
  <c r="AY54" i="21"/>
  <c r="AZ55" i="21" s="1"/>
  <c r="BN27" i="21"/>
  <c r="BO28" i="21" s="1"/>
  <c r="BN35" i="21"/>
  <c r="BO36" i="21" s="1"/>
  <c r="BH21" i="21"/>
  <c r="BI22" i="21"/>
  <c r="BN37" i="21"/>
  <c r="BO38" i="21" s="1"/>
  <c r="BK45" i="3" l="1"/>
  <c r="BL46" i="3" s="1"/>
  <c r="BH19" i="3"/>
  <c r="BI20" i="3" s="1"/>
  <c r="BW18" i="3"/>
  <c r="BX19" i="3" s="1"/>
  <c r="BK19" i="3"/>
  <c r="BL20" i="3" s="1"/>
  <c r="CO19" i="3"/>
  <c r="CP20" i="3" s="1"/>
  <c r="BQ19" i="3"/>
  <c r="BR20" i="3" s="1"/>
  <c r="BW19" i="3"/>
  <c r="BX20" i="3" s="1"/>
  <c r="BK18" i="3"/>
  <c r="BL19" i="3" s="1"/>
  <c r="CI18" i="3"/>
  <c r="CJ19" i="3" s="1"/>
  <c r="BI23" i="3"/>
  <c r="BH22" i="3"/>
  <c r="BL48" i="3"/>
  <c r="BK47" i="3"/>
  <c r="CC19" i="3"/>
  <c r="CD20" i="3" s="1"/>
  <c r="BI21" i="3"/>
  <c r="BH20" i="3"/>
  <c r="CG24" i="21"/>
  <c r="CF23" i="21"/>
  <c r="BQ18" i="3"/>
  <c r="BR19" i="3" s="1"/>
  <c r="CI19" i="3"/>
  <c r="CJ20" i="3" s="1"/>
  <c r="CC18" i="3"/>
  <c r="CD19" i="3" s="1"/>
  <c r="CO18" i="3"/>
  <c r="CP19" i="3" s="1"/>
  <c r="BK46" i="3"/>
  <c r="BL47" i="3" s="1"/>
  <c r="BI25" i="3"/>
  <c r="BH24" i="3"/>
  <c r="BL50" i="3"/>
  <c r="BK49" i="3"/>
  <c r="BI27" i="3"/>
  <c r="BH26" i="3"/>
  <c r="BL55" i="3"/>
  <c r="BK54" i="3"/>
  <c r="BI29" i="3"/>
  <c r="BH28" i="3"/>
  <c r="BI28" i="3"/>
  <c r="BH27" i="3"/>
  <c r="BI31" i="3"/>
  <c r="BH30" i="3"/>
  <c r="BI30" i="3"/>
  <c r="BH29" i="3"/>
  <c r="BI33" i="3"/>
  <c r="BH32" i="3"/>
  <c r="BI32" i="3"/>
  <c r="BH31" i="3"/>
  <c r="BI34" i="3"/>
  <c r="BH33" i="3"/>
  <c r="BI35" i="3"/>
  <c r="BH34" i="3"/>
  <c r="BL40" i="3"/>
  <c r="BK39" i="3"/>
  <c r="BL42" i="3"/>
  <c r="BK41" i="3"/>
  <c r="BL44" i="3"/>
  <c r="BK43" i="3"/>
  <c r="BI36" i="3"/>
  <c r="BH35" i="3"/>
  <c r="BO39" i="3"/>
  <c r="BN38" i="3"/>
  <c r="BL41" i="3"/>
  <c r="BK40" i="3"/>
  <c r="BL43" i="3"/>
  <c r="BK42" i="3"/>
  <c r="BK44" i="3"/>
  <c r="BL45" i="3" s="1"/>
  <c r="BL39" i="3"/>
  <c r="BK38" i="3"/>
  <c r="BL56" i="3"/>
  <c r="BN56" i="3" s="1"/>
  <c r="BK55" i="3"/>
  <c r="BI26" i="3"/>
  <c r="BH25" i="3"/>
  <c r="BL54" i="3"/>
  <c r="BK53" i="3"/>
  <c r="BL53" i="3"/>
  <c r="BK52" i="3"/>
  <c r="BL52" i="3"/>
  <c r="BK51" i="3"/>
  <c r="BL51" i="3"/>
  <c r="BK50" i="3"/>
  <c r="BI24" i="3"/>
  <c r="BH23" i="3"/>
  <c r="CI21" i="21"/>
  <c r="CJ22" i="21" s="1"/>
  <c r="CL22" i="21" s="1"/>
  <c r="CM23" i="21" s="1"/>
  <c r="BI22" i="3"/>
  <c r="BH21" i="3"/>
  <c r="BL49" i="3"/>
  <c r="BK48" i="3"/>
  <c r="CT91" i="5"/>
  <c r="CV21" i="5"/>
  <c r="CW21" i="5" s="1"/>
  <c r="CX21" i="5" s="1"/>
  <c r="CY22" i="5" s="1"/>
  <c r="BQ38" i="21"/>
  <c r="BR39" i="21" s="1"/>
  <c r="BQ28" i="21"/>
  <c r="BR29" i="21" s="1"/>
  <c r="BB52" i="21"/>
  <c r="BC53" i="21" s="1"/>
  <c r="BB54" i="21"/>
  <c r="BC55" i="21" s="1"/>
  <c r="CF24" i="21"/>
  <c r="CG25" i="21" s="1"/>
  <c r="CL24" i="21"/>
  <c r="CM25" i="21" s="1"/>
  <c r="BQ36" i="21"/>
  <c r="BR37" i="21" s="1"/>
  <c r="BB55" i="21"/>
  <c r="BC56" i="21" s="1"/>
  <c r="BE56" i="21" s="1"/>
  <c r="BB53" i="21"/>
  <c r="BC54" i="21" s="1"/>
  <c r="BH19" i="21"/>
  <c r="BI20" i="21" s="1"/>
  <c r="BB50" i="21"/>
  <c r="BC51" i="21" s="1"/>
  <c r="BK22" i="21"/>
  <c r="BL23" i="21"/>
  <c r="BQ21" i="21"/>
  <c r="BR22" i="21"/>
  <c r="CI24" i="21"/>
  <c r="CJ25" i="21" s="1"/>
  <c r="BN40" i="21"/>
  <c r="BO41" i="21" s="1"/>
  <c r="BH39" i="21"/>
  <c r="BI40" i="21" s="1"/>
  <c r="BB41" i="21"/>
  <c r="BC42" i="21" s="1"/>
  <c r="CC24" i="21"/>
  <c r="CD25" i="21" s="1"/>
  <c r="BT27" i="21"/>
  <c r="BU28" i="21" s="1"/>
  <c r="BB49" i="21"/>
  <c r="BC50" i="21" s="1"/>
  <c r="BB47" i="21"/>
  <c r="BC48" i="21" s="1"/>
  <c r="BN39" i="21"/>
  <c r="BO40" i="21" s="1"/>
  <c r="BB44" i="21"/>
  <c r="BC45" i="21" s="1"/>
  <c r="BB42" i="21"/>
  <c r="BC43" i="21" s="1"/>
  <c r="BT31" i="21"/>
  <c r="BU32" i="21" s="1"/>
  <c r="BB45" i="21"/>
  <c r="BC46" i="21" s="1"/>
  <c r="BT28" i="21"/>
  <c r="BU29" i="21" s="1"/>
  <c r="BB51" i="21"/>
  <c r="BC52" i="21"/>
  <c r="BB43" i="21"/>
  <c r="BC44" i="21" s="1"/>
  <c r="BN22" i="21"/>
  <c r="BO23" i="21" s="1"/>
  <c r="BT38" i="21"/>
  <c r="BU39" i="21" s="1"/>
  <c r="BH36" i="21"/>
  <c r="BI37" i="21" s="1"/>
  <c r="BB39" i="21"/>
  <c r="BC40" i="21" s="1"/>
  <c r="BT36" i="21"/>
  <c r="BU37" i="21" s="1"/>
  <c r="BT34" i="21"/>
  <c r="BU35" i="21" s="1"/>
  <c r="BB40" i="21"/>
  <c r="BC41" i="21" s="1"/>
  <c r="BT35" i="21"/>
  <c r="BU36" i="21" s="1"/>
  <c r="BH22" i="21"/>
  <c r="BI23" i="21" s="1"/>
  <c r="BT32" i="21"/>
  <c r="BU33" i="21" s="1"/>
  <c r="BT30" i="21"/>
  <c r="BU31" i="21" s="1"/>
  <c r="BB46" i="21"/>
  <c r="BC47" i="21" s="1"/>
  <c r="BB48" i="21"/>
  <c r="BC49" i="21" s="1"/>
  <c r="BN42" i="21"/>
  <c r="BO43" i="21" s="1"/>
  <c r="BT33" i="21"/>
  <c r="BU34" i="21" s="1"/>
  <c r="BN45" i="3" l="1"/>
  <c r="BO46" i="3" s="1"/>
  <c r="CR19" i="3"/>
  <c r="CS20" i="3" s="1"/>
  <c r="CL20" i="3"/>
  <c r="CM21" i="3" s="1"/>
  <c r="CF20" i="3"/>
  <c r="CG21" i="3" s="1"/>
  <c r="BN19" i="3"/>
  <c r="BO20" i="3" s="1"/>
  <c r="BT20" i="3"/>
  <c r="BU21" i="3" s="1"/>
  <c r="BO21" i="3"/>
  <c r="BN20" i="3"/>
  <c r="BL21" i="3"/>
  <c r="BK20" i="3"/>
  <c r="BO48" i="3"/>
  <c r="BN47" i="3"/>
  <c r="CF19" i="3"/>
  <c r="CG20" i="3" s="1"/>
  <c r="BT19" i="3"/>
  <c r="BU20" i="3" s="1"/>
  <c r="CL19" i="3"/>
  <c r="CM20" i="3" s="1"/>
  <c r="BZ20" i="3"/>
  <c r="CA21" i="3" s="1"/>
  <c r="CR20" i="3"/>
  <c r="CS21" i="3" s="1"/>
  <c r="BZ19" i="3"/>
  <c r="CA20" i="3" s="1"/>
  <c r="BN46" i="3"/>
  <c r="BO47" i="3" s="1"/>
  <c r="BO50" i="3"/>
  <c r="BN49" i="3"/>
  <c r="BL23" i="3"/>
  <c r="BK22" i="3"/>
  <c r="BL25" i="3"/>
  <c r="BK24" i="3"/>
  <c r="BO52" i="3"/>
  <c r="BN51" i="3"/>
  <c r="BO53" i="3"/>
  <c r="BN52" i="3"/>
  <c r="BO54" i="3"/>
  <c r="BN53" i="3"/>
  <c r="BO55" i="3"/>
  <c r="BN54" i="3"/>
  <c r="BL27" i="3"/>
  <c r="BK26" i="3"/>
  <c r="BO40" i="3"/>
  <c r="BN39" i="3"/>
  <c r="BO44" i="3"/>
  <c r="BN43" i="3"/>
  <c r="BO42" i="3"/>
  <c r="BN41" i="3"/>
  <c r="BR40" i="3"/>
  <c r="BQ39" i="3"/>
  <c r="BL37" i="3"/>
  <c r="BK36" i="3"/>
  <c r="BN44" i="3"/>
  <c r="BO45" i="3" s="1"/>
  <c r="BO43" i="3"/>
  <c r="BN42" i="3"/>
  <c r="BO41" i="3"/>
  <c r="BN40" i="3"/>
  <c r="BL36" i="3"/>
  <c r="BK35" i="3"/>
  <c r="BL35" i="3"/>
  <c r="BK34" i="3"/>
  <c r="BL33" i="3"/>
  <c r="BK32" i="3"/>
  <c r="BL34" i="3"/>
  <c r="BK33" i="3"/>
  <c r="BL31" i="3"/>
  <c r="BK30" i="3"/>
  <c r="BL32" i="3"/>
  <c r="BK31" i="3"/>
  <c r="BL29" i="3"/>
  <c r="BK28" i="3"/>
  <c r="BL30" i="3"/>
  <c r="BK29" i="3"/>
  <c r="BO56" i="3"/>
  <c r="BQ56" i="3" s="1"/>
  <c r="BN55" i="3"/>
  <c r="BL28" i="3"/>
  <c r="BK27" i="3"/>
  <c r="BO51" i="3"/>
  <c r="BN50" i="3"/>
  <c r="BL26" i="3"/>
  <c r="BK25" i="3"/>
  <c r="BK21" i="3"/>
  <c r="BL22" i="3" s="1"/>
  <c r="BO49" i="3"/>
  <c r="BN48" i="3"/>
  <c r="BL24" i="3"/>
  <c r="BK23" i="3"/>
  <c r="DA22" i="5"/>
  <c r="DB22" i="5" s="1"/>
  <c r="DC22" i="5" s="1"/>
  <c r="DD23" i="5" s="1"/>
  <c r="CY91" i="5"/>
  <c r="BQ43" i="21"/>
  <c r="BR44" i="21" s="1"/>
  <c r="BE47" i="21"/>
  <c r="BF48" i="21" s="1"/>
  <c r="BW33" i="21"/>
  <c r="BX34" i="21" s="1"/>
  <c r="BW36" i="21"/>
  <c r="BX37" i="21" s="1"/>
  <c r="BW35" i="21"/>
  <c r="BX36" i="21" s="1"/>
  <c r="BE40" i="21"/>
  <c r="BF41" i="21" s="1"/>
  <c r="BW39" i="21"/>
  <c r="BX40" i="21" s="1"/>
  <c r="BE44" i="21"/>
  <c r="BF45" i="21" s="1"/>
  <c r="BE43" i="21"/>
  <c r="BF44" i="21" s="1"/>
  <c r="BQ40" i="21"/>
  <c r="BR41" i="21" s="1"/>
  <c r="BW28" i="21"/>
  <c r="BX29" i="21"/>
  <c r="BE42" i="21"/>
  <c r="BF43" i="21"/>
  <c r="CL25" i="21"/>
  <c r="CM26" i="21"/>
  <c r="BE54" i="21"/>
  <c r="BF55" i="21" s="1"/>
  <c r="BE55" i="21"/>
  <c r="BF56" i="21" s="1"/>
  <c r="BH56" i="21" s="1"/>
  <c r="BW34" i="21"/>
  <c r="BX35" i="21" s="1"/>
  <c r="BE49" i="21"/>
  <c r="BF50" i="21" s="1"/>
  <c r="BW31" i="21"/>
  <c r="BX32" i="21"/>
  <c r="BK23" i="21"/>
  <c r="BL24" i="21" s="1"/>
  <c r="BE41" i="21"/>
  <c r="BF42" i="21" s="1"/>
  <c r="BW37" i="21"/>
  <c r="BX38" i="21" s="1"/>
  <c r="BK37" i="21"/>
  <c r="BL38" i="21" s="1"/>
  <c r="BQ23" i="21"/>
  <c r="BR24" i="21" s="1"/>
  <c r="BW29" i="21"/>
  <c r="BX30" i="21"/>
  <c r="BW32" i="21"/>
  <c r="BX33" i="21"/>
  <c r="BE45" i="21"/>
  <c r="BF46" i="21"/>
  <c r="BE48" i="21"/>
  <c r="BF49" i="21"/>
  <c r="CF25" i="21"/>
  <c r="CG26" i="21"/>
  <c r="BK40" i="21"/>
  <c r="BL41" i="21"/>
  <c r="BE51" i="21"/>
  <c r="BF52" i="21" s="1"/>
  <c r="CI25" i="21"/>
  <c r="CJ26" i="21" s="1"/>
  <c r="BE53" i="21"/>
  <c r="BF54" i="21" s="1"/>
  <c r="BE46" i="21"/>
  <c r="BF47" i="21"/>
  <c r="BE52" i="21"/>
  <c r="BF53" i="21"/>
  <c r="BE50" i="21"/>
  <c r="BF51" i="21"/>
  <c r="BT22" i="21"/>
  <c r="BU23" i="21" s="1"/>
  <c r="BQ41" i="21"/>
  <c r="BR42" i="21" s="1"/>
  <c r="BN23" i="21"/>
  <c r="BO24" i="21" s="1"/>
  <c r="BK20" i="21"/>
  <c r="BL21" i="21"/>
  <c r="BT37" i="21"/>
  <c r="BU38" i="21" s="1"/>
  <c r="BT29" i="21"/>
  <c r="BU30" i="21" s="1"/>
  <c r="BT39" i="21"/>
  <c r="BU40" i="21" s="1"/>
  <c r="BQ45" i="3" l="1"/>
  <c r="BR46" i="3" s="1"/>
  <c r="CD21" i="3"/>
  <c r="CC20" i="3"/>
  <c r="CD22" i="3"/>
  <c r="CC21" i="3"/>
  <c r="BX21" i="3"/>
  <c r="BW20" i="3"/>
  <c r="BX22" i="3"/>
  <c r="BW21" i="3"/>
  <c r="CJ22" i="3"/>
  <c r="CI21" i="3"/>
  <c r="BO23" i="3"/>
  <c r="BN22" i="3"/>
  <c r="BR48" i="3"/>
  <c r="BQ47" i="3"/>
  <c r="CP21" i="3"/>
  <c r="CO20" i="3"/>
  <c r="CJ21" i="3"/>
  <c r="CI20" i="3"/>
  <c r="BR21" i="3"/>
  <c r="BQ20" i="3"/>
  <c r="CP22" i="3"/>
  <c r="CO21" i="3"/>
  <c r="BQ46" i="3"/>
  <c r="BR47" i="3" s="1"/>
  <c r="BO25" i="3"/>
  <c r="BN24" i="3"/>
  <c r="BR50" i="3"/>
  <c r="BQ49" i="3"/>
  <c r="BO27" i="3"/>
  <c r="BN26" i="3"/>
  <c r="BR52" i="3"/>
  <c r="BQ51" i="3"/>
  <c r="BO29" i="3"/>
  <c r="BN28" i="3"/>
  <c r="BO31" i="3"/>
  <c r="BN30" i="3"/>
  <c r="BO30" i="3"/>
  <c r="BN29" i="3"/>
  <c r="BO33" i="3"/>
  <c r="BN32" i="3"/>
  <c r="BO32" i="3"/>
  <c r="BN31" i="3"/>
  <c r="BO35" i="3"/>
  <c r="BN34" i="3"/>
  <c r="BO34" i="3"/>
  <c r="BN33" i="3"/>
  <c r="BO36" i="3"/>
  <c r="BN35" i="3"/>
  <c r="BO37" i="3"/>
  <c r="BN36" i="3"/>
  <c r="BR42" i="3"/>
  <c r="BQ41" i="3"/>
  <c r="BR44" i="3"/>
  <c r="BQ43" i="3"/>
  <c r="BO38" i="3"/>
  <c r="BN37" i="3"/>
  <c r="BU41" i="3"/>
  <c r="BT40" i="3"/>
  <c r="BR43" i="3"/>
  <c r="BQ42" i="3"/>
  <c r="BQ44" i="3"/>
  <c r="BR45" i="3" s="1"/>
  <c r="BR41" i="3"/>
  <c r="BQ40" i="3"/>
  <c r="BO28" i="3"/>
  <c r="BN27" i="3"/>
  <c r="BR56" i="3"/>
  <c r="BT56" i="3" s="1"/>
  <c r="BQ55" i="3"/>
  <c r="BR55" i="3"/>
  <c r="BQ54" i="3"/>
  <c r="BR54" i="3"/>
  <c r="BQ53" i="3"/>
  <c r="BR53" i="3"/>
  <c r="BQ52" i="3"/>
  <c r="BO26" i="3"/>
  <c r="BN25" i="3"/>
  <c r="BO24" i="3"/>
  <c r="BN23" i="3"/>
  <c r="BR51" i="3"/>
  <c r="BQ50" i="3"/>
  <c r="BR49" i="3"/>
  <c r="BQ48" i="3"/>
  <c r="BO22" i="3"/>
  <c r="BN21" i="3"/>
  <c r="BQ21" i="3"/>
  <c r="BR22" i="3" s="1"/>
  <c r="DD91" i="5"/>
  <c r="DF23" i="5"/>
  <c r="DG23" i="5" s="1"/>
  <c r="DH23" i="5" s="1"/>
  <c r="DI24" i="5" s="1"/>
  <c r="BW40" i="21"/>
  <c r="BX41" i="21" s="1"/>
  <c r="BW38" i="21"/>
  <c r="BX39" i="21"/>
  <c r="BW23" i="21"/>
  <c r="BX24" i="21" s="1"/>
  <c r="BH52" i="21"/>
  <c r="BI53" i="21" s="1"/>
  <c r="BN24" i="21"/>
  <c r="BO25" i="21" s="1"/>
  <c r="BH55" i="21"/>
  <c r="BI56" i="21" s="1"/>
  <c r="BK56" i="21" s="1"/>
  <c r="BW30" i="21"/>
  <c r="BX31" i="21"/>
  <c r="BQ24" i="21"/>
  <c r="BR25" i="21"/>
  <c r="BH54" i="21"/>
  <c r="BI55" i="21"/>
  <c r="BT24" i="21"/>
  <c r="BU25" i="21" s="1"/>
  <c r="BH50" i="21"/>
  <c r="BI51" i="21" s="1"/>
  <c r="BT41" i="21"/>
  <c r="BU42" i="21" s="1"/>
  <c r="BH51" i="21"/>
  <c r="BI52" i="21" s="1"/>
  <c r="BH47" i="21"/>
  <c r="BI48" i="21" s="1"/>
  <c r="CI26" i="21"/>
  <c r="CJ27" i="21" s="1"/>
  <c r="BH49" i="21"/>
  <c r="BI50" i="21" s="1"/>
  <c r="BZ33" i="21"/>
  <c r="CA34" i="21" s="1"/>
  <c r="BN38" i="21"/>
  <c r="BO39" i="21" s="1"/>
  <c r="BH42" i="21"/>
  <c r="BI43" i="21" s="1"/>
  <c r="BH43" i="21"/>
  <c r="BI44" i="21" s="1"/>
  <c r="BH44" i="21"/>
  <c r="BI45" i="21" s="1"/>
  <c r="BH45" i="21"/>
  <c r="BI46" i="21" s="1"/>
  <c r="BZ40" i="21"/>
  <c r="CA41" i="21" s="1"/>
  <c r="BH41" i="21"/>
  <c r="BI42" i="21" s="1"/>
  <c r="BZ36" i="21"/>
  <c r="CA37" i="21" s="1"/>
  <c r="BZ34" i="21"/>
  <c r="CA35" i="21" s="1"/>
  <c r="BH48" i="21"/>
  <c r="BI49" i="21" s="1"/>
  <c r="BT44" i="21"/>
  <c r="BU45" i="21" s="1"/>
  <c r="BN21" i="21"/>
  <c r="BO22" i="21"/>
  <c r="BT42" i="21"/>
  <c r="BU43" i="21" s="1"/>
  <c r="BH53" i="21"/>
  <c r="BI54" i="21" s="1"/>
  <c r="CL26" i="21"/>
  <c r="CM27" i="21" s="1"/>
  <c r="BN41" i="21"/>
  <c r="BO42" i="21" s="1"/>
  <c r="BH46" i="21"/>
  <c r="BI47" i="21" s="1"/>
  <c r="BZ30" i="21"/>
  <c r="CA31" i="21" s="1"/>
  <c r="BZ38" i="21"/>
  <c r="CA39" i="21" s="1"/>
  <c r="BZ32" i="21"/>
  <c r="CA33" i="21" s="1"/>
  <c r="BZ35" i="21"/>
  <c r="CA36" i="21" s="1"/>
  <c r="BZ29" i="21"/>
  <c r="CA30" i="21" s="1"/>
  <c r="BZ37" i="21"/>
  <c r="CA38" i="21" s="1"/>
  <c r="BU23" i="3" l="1"/>
  <c r="BT22" i="3"/>
  <c r="BU48" i="3"/>
  <c r="BT47" i="3"/>
  <c r="BT45" i="3"/>
  <c r="BU46" i="3" s="1"/>
  <c r="BT46" i="3"/>
  <c r="BU47" i="3" s="1"/>
  <c r="BR23" i="3"/>
  <c r="BQ22" i="3"/>
  <c r="BU50" i="3"/>
  <c r="BT49" i="3"/>
  <c r="BU52" i="3"/>
  <c r="BT51" i="3"/>
  <c r="BR25" i="3"/>
  <c r="BQ24" i="3"/>
  <c r="BR27" i="3"/>
  <c r="BQ26" i="3"/>
  <c r="BU54" i="3"/>
  <c r="BT53" i="3"/>
  <c r="BU55" i="3"/>
  <c r="BT54" i="3"/>
  <c r="BU56" i="3"/>
  <c r="BW56" i="3" s="1"/>
  <c r="BT55" i="3"/>
  <c r="BR29" i="3"/>
  <c r="BQ28" i="3"/>
  <c r="BU42" i="3"/>
  <c r="BT41" i="3"/>
  <c r="BU44" i="3"/>
  <c r="BT43" i="3"/>
  <c r="BX42" i="3"/>
  <c r="BW41" i="3"/>
  <c r="BR39" i="3"/>
  <c r="BQ38" i="3"/>
  <c r="BT44" i="3"/>
  <c r="BU45" i="3" s="1"/>
  <c r="BU43" i="3"/>
  <c r="BT42" i="3"/>
  <c r="BR38" i="3"/>
  <c r="BQ37" i="3"/>
  <c r="BR37" i="3"/>
  <c r="BQ36" i="3"/>
  <c r="BR35" i="3"/>
  <c r="BQ34" i="3"/>
  <c r="BR36" i="3"/>
  <c r="BQ35" i="3"/>
  <c r="BR33" i="3"/>
  <c r="BQ32" i="3"/>
  <c r="BR34" i="3"/>
  <c r="BQ33" i="3"/>
  <c r="BR31" i="3"/>
  <c r="BQ30" i="3"/>
  <c r="BR32" i="3"/>
  <c r="BQ31" i="3"/>
  <c r="BR30" i="3"/>
  <c r="BQ29" i="3"/>
  <c r="BU53" i="3"/>
  <c r="BT52" i="3"/>
  <c r="BR28" i="3"/>
  <c r="BQ27" i="3"/>
  <c r="BU51" i="3"/>
  <c r="BT50" i="3"/>
  <c r="BR26" i="3"/>
  <c r="BQ25" i="3"/>
  <c r="CS23" i="3"/>
  <c r="CR22" i="3"/>
  <c r="BU22" i="3"/>
  <c r="BT21" i="3"/>
  <c r="CM22" i="3"/>
  <c r="CL21" i="3"/>
  <c r="CS22" i="3"/>
  <c r="CR21" i="3"/>
  <c r="BU49" i="3"/>
  <c r="BT48" i="3"/>
  <c r="BR24" i="3"/>
  <c r="BQ23" i="3"/>
  <c r="CM23" i="3"/>
  <c r="CL22" i="3"/>
  <c r="CA23" i="3"/>
  <c r="BZ22" i="3"/>
  <c r="CA22" i="3"/>
  <c r="BZ21" i="3"/>
  <c r="CG23" i="3"/>
  <c r="CF22" i="3"/>
  <c r="CG22" i="3"/>
  <c r="CF21" i="3"/>
  <c r="DI91" i="5"/>
  <c r="DK24" i="5"/>
  <c r="DL24" i="5" s="1"/>
  <c r="DM24" i="5" s="1"/>
  <c r="DN25" i="5" s="1"/>
  <c r="CC30" i="21"/>
  <c r="CD31" i="21" s="1"/>
  <c r="CC31" i="21"/>
  <c r="CD32" i="21" s="1"/>
  <c r="BQ42" i="21"/>
  <c r="BR43" i="21" s="1"/>
  <c r="BW43" i="21"/>
  <c r="BX44" i="21" s="1"/>
  <c r="BK49" i="21"/>
  <c r="BL50" i="21" s="1"/>
  <c r="CC37" i="21"/>
  <c r="CD38" i="21"/>
  <c r="BK46" i="21"/>
  <c r="BL47" i="21"/>
  <c r="BK44" i="21"/>
  <c r="BL45" i="21"/>
  <c r="BQ39" i="21"/>
  <c r="BR40" i="21"/>
  <c r="CL27" i="21"/>
  <c r="CM28" i="21"/>
  <c r="BW42" i="21"/>
  <c r="BX43" i="21"/>
  <c r="BW25" i="21"/>
  <c r="BX26" i="21"/>
  <c r="BQ25" i="21"/>
  <c r="BR26" i="21"/>
  <c r="BZ24" i="21"/>
  <c r="CA25" i="21" s="1"/>
  <c r="CC38" i="21"/>
  <c r="CD39" i="21" s="1"/>
  <c r="CC36" i="21"/>
  <c r="CD37" i="21" s="1"/>
  <c r="CC39" i="21"/>
  <c r="CD40" i="21" s="1"/>
  <c r="BK47" i="21"/>
  <c r="BL48" i="21" s="1"/>
  <c r="BW45" i="21"/>
  <c r="BX46" i="21" s="1"/>
  <c r="CC35" i="21"/>
  <c r="CD36" i="21" s="1"/>
  <c r="BK42" i="21"/>
  <c r="BL43" i="21" s="1"/>
  <c r="BK45" i="21"/>
  <c r="BL46" i="21" s="1"/>
  <c r="BK43" i="21"/>
  <c r="BL44" i="21" s="1"/>
  <c r="CC34" i="21"/>
  <c r="CD35" i="21" s="1"/>
  <c r="BK48" i="21"/>
  <c r="BL49" i="21" s="1"/>
  <c r="BK51" i="21"/>
  <c r="BL52" i="21" s="1"/>
  <c r="BK53" i="21"/>
  <c r="BL54" i="21" s="1"/>
  <c r="BZ41" i="21"/>
  <c r="CA42" i="21" s="1"/>
  <c r="CC33" i="21"/>
  <c r="CD34" i="21"/>
  <c r="BK54" i="21"/>
  <c r="BL55" i="21"/>
  <c r="BK52" i="21"/>
  <c r="BL53" i="21"/>
  <c r="BK55" i="21"/>
  <c r="BL56" i="21"/>
  <c r="BN56" i="21" s="1"/>
  <c r="BT25" i="21"/>
  <c r="BU26" i="21" s="1"/>
  <c r="BQ22" i="21"/>
  <c r="BR23" i="21" s="1"/>
  <c r="CC41" i="21"/>
  <c r="CD42" i="21"/>
  <c r="BK50" i="21"/>
  <c r="BL51" i="21"/>
  <c r="BZ31" i="21"/>
  <c r="CA32" i="21" s="1"/>
  <c r="BZ39" i="21"/>
  <c r="CA40" i="21" s="1"/>
  <c r="BX48" i="3" l="1"/>
  <c r="BW47" i="3"/>
  <c r="BW45" i="3"/>
  <c r="BX46" i="3" s="1"/>
  <c r="BW46" i="3"/>
  <c r="BX47" i="3" s="1"/>
  <c r="CJ23" i="3"/>
  <c r="CI22" i="3"/>
  <c r="CJ24" i="3"/>
  <c r="CI23" i="3"/>
  <c r="CD23" i="3"/>
  <c r="CC22" i="3"/>
  <c r="CD24" i="3"/>
  <c r="CC23" i="3"/>
  <c r="CP24" i="3"/>
  <c r="CO23" i="3"/>
  <c r="BU25" i="3"/>
  <c r="BT24" i="3"/>
  <c r="BX50" i="3"/>
  <c r="BW49" i="3"/>
  <c r="CP23" i="3"/>
  <c r="CO22" i="3"/>
  <c r="BX23" i="3"/>
  <c r="BW22" i="3"/>
  <c r="BU27" i="3"/>
  <c r="BT26" i="3"/>
  <c r="BX52" i="3"/>
  <c r="BW51" i="3"/>
  <c r="BU29" i="3"/>
  <c r="BT28" i="3"/>
  <c r="BX54" i="3"/>
  <c r="BW53" i="3"/>
  <c r="BU31" i="3"/>
  <c r="BT30" i="3"/>
  <c r="BU33" i="3"/>
  <c r="BT32" i="3"/>
  <c r="BU32" i="3"/>
  <c r="BT31" i="3"/>
  <c r="BU35" i="3"/>
  <c r="BT34" i="3"/>
  <c r="BU34" i="3"/>
  <c r="BT33" i="3"/>
  <c r="BU37" i="3"/>
  <c r="BT36" i="3"/>
  <c r="BU36" i="3"/>
  <c r="BT35" i="3"/>
  <c r="BU38" i="3"/>
  <c r="BT37" i="3"/>
  <c r="BU39" i="3"/>
  <c r="BT38" i="3"/>
  <c r="BX44" i="3"/>
  <c r="BW43" i="3"/>
  <c r="BU40" i="3"/>
  <c r="BT39" i="3"/>
  <c r="CA43" i="3"/>
  <c r="BZ42" i="3"/>
  <c r="BW44" i="3"/>
  <c r="BX45" i="3" s="1"/>
  <c r="BX43" i="3"/>
  <c r="BW42" i="3"/>
  <c r="BU30" i="3"/>
  <c r="BT29" i="3"/>
  <c r="BX56" i="3"/>
  <c r="BZ56" i="3" s="1"/>
  <c r="BW55" i="3"/>
  <c r="BX55" i="3"/>
  <c r="BW54" i="3"/>
  <c r="BU28" i="3"/>
  <c r="BT27" i="3"/>
  <c r="BU26" i="3"/>
  <c r="BT25" i="3"/>
  <c r="BX53" i="3"/>
  <c r="BW52" i="3"/>
  <c r="BX51" i="3"/>
  <c r="BW50" i="3"/>
  <c r="BU24" i="3"/>
  <c r="BT23" i="3"/>
  <c r="BX49" i="3"/>
  <c r="BW48" i="3"/>
  <c r="BX24" i="3"/>
  <c r="BW23" i="3"/>
  <c r="DN91" i="5"/>
  <c r="DP25" i="5"/>
  <c r="DQ25" i="5" s="1"/>
  <c r="DR25" i="5" s="1"/>
  <c r="DS26" i="5" s="1"/>
  <c r="CC32" i="21"/>
  <c r="CD33" i="21" s="1"/>
  <c r="BW26" i="21"/>
  <c r="BX27" i="21" s="1"/>
  <c r="BN54" i="21"/>
  <c r="BO55" i="21" s="1"/>
  <c r="CC25" i="21"/>
  <c r="CD26" i="21"/>
  <c r="CC40" i="21"/>
  <c r="CD41" i="21" s="1"/>
  <c r="BT23" i="21"/>
  <c r="BU24" i="21" s="1"/>
  <c r="CC42" i="21"/>
  <c r="CD43" i="21" s="1"/>
  <c r="BN52" i="21"/>
  <c r="BO53" i="21" s="1"/>
  <c r="BN50" i="21"/>
  <c r="BO51" i="21" s="1"/>
  <c r="CF42" i="21"/>
  <c r="CG43" i="21" s="1"/>
  <c r="BN53" i="21"/>
  <c r="BO54" i="21"/>
  <c r="CF34" i="21"/>
  <c r="CG35" i="21" s="1"/>
  <c r="CF35" i="21"/>
  <c r="CG36" i="21" s="1"/>
  <c r="BN44" i="21"/>
  <c r="BO45" i="21" s="1"/>
  <c r="BN43" i="21"/>
  <c r="BO44" i="21" s="1"/>
  <c r="CF36" i="21"/>
  <c r="CG37" i="21" s="1"/>
  <c r="BZ46" i="21"/>
  <c r="CA47" i="21" s="1"/>
  <c r="CF40" i="21"/>
  <c r="CG41" i="21" s="1"/>
  <c r="CF37" i="21"/>
  <c r="CG38" i="21" s="1"/>
  <c r="CF39" i="21"/>
  <c r="CG40" i="21" s="1"/>
  <c r="BT26" i="21"/>
  <c r="BU27" i="21" s="1"/>
  <c r="BZ26" i="21"/>
  <c r="CA27" i="21" s="1"/>
  <c r="BZ43" i="21"/>
  <c r="CA44" i="21" s="1"/>
  <c r="BN45" i="21"/>
  <c r="BO46" i="21" s="1"/>
  <c r="BN47" i="21"/>
  <c r="BO48" i="21" s="1"/>
  <c r="CF38" i="21"/>
  <c r="CG39" i="21"/>
  <c r="BZ44" i="21"/>
  <c r="CA45" i="21" s="1"/>
  <c r="BT43" i="21"/>
  <c r="BU44" i="21" s="1"/>
  <c r="CF32" i="21"/>
  <c r="CG33" i="21"/>
  <c r="CF31" i="21"/>
  <c r="CG32" i="21" s="1"/>
  <c r="BN51" i="21"/>
  <c r="BO52" i="21" s="1"/>
  <c r="BN55" i="21"/>
  <c r="BO56" i="21" s="1"/>
  <c r="BQ56" i="21" s="1"/>
  <c r="BN49" i="21"/>
  <c r="BO50" i="21"/>
  <c r="BN46" i="21"/>
  <c r="BO47" i="21" s="1"/>
  <c r="BN48" i="21"/>
  <c r="BO49" i="21" s="1"/>
  <c r="BT40" i="21"/>
  <c r="BU41" i="21"/>
  <c r="BZ47" i="3" l="1"/>
  <c r="CA48" i="3" s="1"/>
  <c r="BZ45" i="3"/>
  <c r="CA46" i="3" s="1"/>
  <c r="BZ46" i="3"/>
  <c r="CA47" i="3" s="1"/>
  <c r="CA25" i="3"/>
  <c r="BZ24" i="3"/>
  <c r="CA50" i="3"/>
  <c r="BZ49" i="3"/>
  <c r="BX25" i="3"/>
  <c r="BW24" i="3"/>
  <c r="CA52" i="3"/>
  <c r="BZ51" i="3"/>
  <c r="CA54" i="3"/>
  <c r="BZ53" i="3"/>
  <c r="BX27" i="3"/>
  <c r="BW26" i="3"/>
  <c r="BX29" i="3"/>
  <c r="BW28" i="3"/>
  <c r="CA56" i="3"/>
  <c r="CC56" i="3" s="1"/>
  <c r="BZ55" i="3"/>
  <c r="BX31" i="3"/>
  <c r="BW30" i="3"/>
  <c r="CA44" i="3"/>
  <c r="BZ43" i="3"/>
  <c r="CD44" i="3"/>
  <c r="CC43" i="3"/>
  <c r="BX41" i="3"/>
  <c r="BW40" i="3"/>
  <c r="BZ44" i="3"/>
  <c r="CA45" i="3" s="1"/>
  <c r="BX40" i="3"/>
  <c r="BW39" i="3"/>
  <c r="BX39" i="3"/>
  <c r="BW38" i="3"/>
  <c r="BX37" i="3"/>
  <c r="BW36" i="3"/>
  <c r="BX38" i="3"/>
  <c r="BW37" i="3"/>
  <c r="BX35" i="3"/>
  <c r="BW34" i="3"/>
  <c r="BX36" i="3"/>
  <c r="BW35" i="3"/>
  <c r="BX33" i="3"/>
  <c r="BW32" i="3"/>
  <c r="BX34" i="3"/>
  <c r="BW33" i="3"/>
  <c r="BX32" i="3"/>
  <c r="BW31" i="3"/>
  <c r="CA55" i="3"/>
  <c r="BZ54" i="3"/>
  <c r="BX30" i="3"/>
  <c r="BW29" i="3"/>
  <c r="CA53" i="3"/>
  <c r="BZ52" i="3"/>
  <c r="BX28" i="3"/>
  <c r="BW27" i="3"/>
  <c r="CA24" i="3"/>
  <c r="BZ23" i="3"/>
  <c r="CS24" i="3"/>
  <c r="CR23" i="3"/>
  <c r="CA51" i="3"/>
  <c r="BZ50" i="3"/>
  <c r="BX26" i="3"/>
  <c r="BW25" i="3"/>
  <c r="CS25" i="3"/>
  <c r="CR24" i="3"/>
  <c r="CG25" i="3"/>
  <c r="CF24" i="3"/>
  <c r="CG24" i="3"/>
  <c r="CF23" i="3"/>
  <c r="CM25" i="3"/>
  <c r="CL24" i="3"/>
  <c r="CM24" i="3"/>
  <c r="CL23" i="3"/>
  <c r="CA49" i="3"/>
  <c r="BZ48" i="3"/>
  <c r="DS91" i="5"/>
  <c r="DU26" i="5"/>
  <c r="DV26" i="5" s="1"/>
  <c r="DW26" i="5" s="1"/>
  <c r="DX27" i="5" s="1"/>
  <c r="BQ47" i="21"/>
  <c r="BR48" i="21" s="1"/>
  <c r="CI32" i="21"/>
  <c r="CJ33" i="21" s="1"/>
  <c r="CC45" i="21"/>
  <c r="CD46" i="21"/>
  <c r="BQ46" i="21"/>
  <c r="BR47" i="21"/>
  <c r="CC27" i="21"/>
  <c r="CD28" i="21"/>
  <c r="CI38" i="21"/>
  <c r="CJ39" i="21" s="1"/>
  <c r="CC47" i="21"/>
  <c r="CD48" i="21" s="1"/>
  <c r="BQ44" i="21"/>
  <c r="BR45" i="21" s="1"/>
  <c r="CI35" i="21"/>
  <c r="CJ36" i="21" s="1"/>
  <c r="BQ51" i="21"/>
  <c r="BR52" i="21" s="1"/>
  <c r="CF41" i="21"/>
  <c r="CG42" i="21"/>
  <c r="BQ49" i="21"/>
  <c r="BR50" i="21" s="1"/>
  <c r="BW44" i="21"/>
  <c r="BX45" i="21" s="1"/>
  <c r="BQ48" i="21"/>
  <c r="BR49" i="21" s="1"/>
  <c r="CC44" i="21"/>
  <c r="CD45" i="21" s="1"/>
  <c r="BW27" i="21"/>
  <c r="BX28" i="21" s="1"/>
  <c r="CI41" i="21"/>
  <c r="CJ42" i="21" s="1"/>
  <c r="CI37" i="21"/>
  <c r="CJ38" i="21" s="1"/>
  <c r="BQ45" i="21"/>
  <c r="BR46" i="21" s="1"/>
  <c r="CI43" i="21"/>
  <c r="CJ44" i="21" s="1"/>
  <c r="BQ53" i="21"/>
  <c r="BR54" i="21" s="1"/>
  <c r="BQ55" i="21"/>
  <c r="BR56" i="21" s="1"/>
  <c r="BT56" i="21" s="1"/>
  <c r="BQ52" i="21"/>
  <c r="BR53" i="21" s="1"/>
  <c r="CI39" i="21"/>
  <c r="CJ40" i="21" s="1"/>
  <c r="CI40" i="21"/>
  <c r="CJ41" i="21" s="1"/>
  <c r="CI36" i="21"/>
  <c r="CJ37" i="21" s="1"/>
  <c r="BQ54" i="21"/>
  <c r="BR55" i="21" s="1"/>
  <c r="CF43" i="21"/>
  <c r="CG44" i="21" s="1"/>
  <c r="BW24" i="21"/>
  <c r="BX25" i="21" s="1"/>
  <c r="CF26" i="21"/>
  <c r="CG27" i="21" s="1"/>
  <c r="CF33" i="21"/>
  <c r="CG34" i="21"/>
  <c r="BW41" i="21"/>
  <c r="BX42" i="21"/>
  <c r="BQ50" i="21"/>
  <c r="BR51" i="21"/>
  <c r="CI33" i="21"/>
  <c r="CJ34" i="21"/>
  <c r="BZ27" i="21"/>
  <c r="CA28" i="21" s="1"/>
  <c r="CC45" i="3" l="1"/>
  <c r="CD46" i="3" s="1"/>
  <c r="CC46" i="3"/>
  <c r="CD47" i="3" s="1"/>
  <c r="CD48" i="3"/>
  <c r="CC47" i="3"/>
  <c r="CD49" i="3"/>
  <c r="CC48" i="3"/>
  <c r="CD50" i="3"/>
  <c r="CC49" i="3"/>
  <c r="CP25" i="3"/>
  <c r="CO24" i="3"/>
  <c r="CP26" i="3"/>
  <c r="CO25" i="3"/>
  <c r="CJ25" i="3"/>
  <c r="CI24" i="3"/>
  <c r="CJ26" i="3"/>
  <c r="CI25" i="3"/>
  <c r="CA27" i="3"/>
  <c r="BZ26" i="3"/>
  <c r="CD52" i="3"/>
  <c r="CC51" i="3"/>
  <c r="CD25" i="3"/>
  <c r="CC24" i="3"/>
  <c r="CA29" i="3"/>
  <c r="BZ28" i="3"/>
  <c r="CD54" i="3"/>
  <c r="CC53" i="3"/>
  <c r="CA31" i="3"/>
  <c r="BZ30" i="3"/>
  <c r="CD56" i="3"/>
  <c r="CF56" i="3" s="1"/>
  <c r="CC55" i="3"/>
  <c r="CA33" i="3"/>
  <c r="BZ32" i="3"/>
  <c r="CA35" i="3"/>
  <c r="BZ34" i="3"/>
  <c r="CA34" i="3"/>
  <c r="BZ33" i="3"/>
  <c r="CA37" i="3"/>
  <c r="BZ36" i="3"/>
  <c r="CA36" i="3"/>
  <c r="BZ35" i="3"/>
  <c r="CA39" i="3"/>
  <c r="BZ38" i="3"/>
  <c r="CA38" i="3"/>
  <c r="BZ37" i="3"/>
  <c r="CA40" i="3"/>
  <c r="BZ39" i="3"/>
  <c r="CA41" i="3"/>
  <c r="BZ40" i="3"/>
  <c r="CA42" i="3"/>
  <c r="BZ41" i="3"/>
  <c r="CF44" i="3"/>
  <c r="CG45" i="3" s="1"/>
  <c r="CC44" i="3"/>
  <c r="CD45" i="3" s="1"/>
  <c r="CA32" i="3"/>
  <c r="BZ31" i="3"/>
  <c r="CA30" i="3"/>
  <c r="BZ29" i="3"/>
  <c r="CA28" i="3"/>
  <c r="BZ27" i="3"/>
  <c r="CD55" i="3"/>
  <c r="CC54" i="3"/>
  <c r="CD53" i="3"/>
  <c r="CC52" i="3"/>
  <c r="CA26" i="3"/>
  <c r="BZ25" i="3"/>
  <c r="CD51" i="3"/>
  <c r="CC50" i="3"/>
  <c r="CD26" i="3"/>
  <c r="CC25" i="3"/>
  <c r="DX91" i="5"/>
  <c r="DZ27" i="5"/>
  <c r="EA27" i="5" s="1"/>
  <c r="EB27" i="5" s="1"/>
  <c r="EC28" i="5" s="1"/>
  <c r="CD29" i="21"/>
  <c r="CC28" i="21"/>
  <c r="CI27" i="21"/>
  <c r="CJ28" i="21" s="1"/>
  <c r="CI44" i="21"/>
  <c r="CJ45" i="21"/>
  <c r="CL44" i="21"/>
  <c r="CM45" i="21"/>
  <c r="CL42" i="21"/>
  <c r="CM43" i="21"/>
  <c r="BT52" i="21"/>
  <c r="BU53" i="21" s="1"/>
  <c r="CL33" i="21"/>
  <c r="CM34" i="21" s="1"/>
  <c r="BZ25" i="21"/>
  <c r="CA26" i="21" s="1"/>
  <c r="BT54" i="21"/>
  <c r="BU55" i="21" s="1"/>
  <c r="CL38" i="21"/>
  <c r="CM39" i="21" s="1"/>
  <c r="BT50" i="21"/>
  <c r="BU51" i="21" s="1"/>
  <c r="CL39" i="21"/>
  <c r="CM40" i="21" s="1"/>
  <c r="CI42" i="21"/>
  <c r="CJ43" i="21" s="1"/>
  <c r="CL36" i="21"/>
  <c r="CM37" i="21" s="1"/>
  <c r="CF48" i="21"/>
  <c r="CG49" i="21" s="1"/>
  <c r="CF28" i="21"/>
  <c r="CG29" i="21" s="1"/>
  <c r="BT47" i="21"/>
  <c r="BU48" i="21" s="1"/>
  <c r="CF46" i="21"/>
  <c r="CG47" i="21" s="1"/>
  <c r="BT48" i="21"/>
  <c r="BU49" i="21" s="1"/>
  <c r="CL34" i="21"/>
  <c r="CM35" i="21" s="1"/>
  <c r="BT51" i="21"/>
  <c r="BU52" i="21" s="1"/>
  <c r="BZ42" i="21"/>
  <c r="CA43" i="21" s="1"/>
  <c r="CI34" i="21"/>
  <c r="CJ35" i="21" s="1"/>
  <c r="BT55" i="21"/>
  <c r="BU56" i="21" s="1"/>
  <c r="BW56" i="21" s="1"/>
  <c r="CL37" i="21"/>
  <c r="CM38" i="21" s="1"/>
  <c r="CL41" i="21"/>
  <c r="CM42" i="21" s="1"/>
  <c r="CL40" i="21"/>
  <c r="CM41" i="21" s="1"/>
  <c r="BT53" i="21"/>
  <c r="BU54" i="21" s="1"/>
  <c r="BT46" i="21"/>
  <c r="BU47" i="21" s="1"/>
  <c r="BZ28" i="21"/>
  <c r="CA29" i="21" s="1"/>
  <c r="CF45" i="21"/>
  <c r="CG46" i="21" s="1"/>
  <c r="BT49" i="21"/>
  <c r="BU50" i="21" s="1"/>
  <c r="BZ45" i="21"/>
  <c r="CA46" i="21" s="1"/>
  <c r="BT45" i="21"/>
  <c r="BU46" i="21" s="1"/>
  <c r="CF45" i="3" l="1"/>
  <c r="CG46" i="3" s="1"/>
  <c r="CG48" i="3"/>
  <c r="CF47" i="3"/>
  <c r="CI45" i="3"/>
  <c r="CJ46" i="3" s="1"/>
  <c r="CF46" i="3"/>
  <c r="CG47" i="3" s="1"/>
  <c r="CG27" i="3"/>
  <c r="CF26" i="3"/>
  <c r="CG52" i="3"/>
  <c r="CF51" i="3"/>
  <c r="CD27" i="3"/>
  <c r="CC26" i="3"/>
  <c r="CG54" i="3"/>
  <c r="CF53" i="3"/>
  <c r="CG56" i="3"/>
  <c r="CI56" i="3" s="1"/>
  <c r="CF55" i="3"/>
  <c r="CD29" i="3"/>
  <c r="CC28" i="3"/>
  <c r="CD31" i="3"/>
  <c r="CC30" i="3"/>
  <c r="CD33" i="3"/>
  <c r="CC32" i="3"/>
  <c r="CD43" i="3"/>
  <c r="CC42" i="3"/>
  <c r="CD42" i="3"/>
  <c r="CC41" i="3"/>
  <c r="CD41" i="3"/>
  <c r="CC40" i="3"/>
  <c r="CD39" i="3"/>
  <c r="CC38" i="3"/>
  <c r="CD40" i="3"/>
  <c r="CC39" i="3"/>
  <c r="CD37" i="3"/>
  <c r="CC36" i="3"/>
  <c r="CD38" i="3"/>
  <c r="CC37" i="3"/>
  <c r="CD35" i="3"/>
  <c r="CC34" i="3"/>
  <c r="CD36" i="3"/>
  <c r="CC35" i="3"/>
  <c r="CD34" i="3"/>
  <c r="CC33" i="3"/>
  <c r="CD32" i="3"/>
  <c r="CC31" i="3"/>
  <c r="CG55" i="3"/>
  <c r="CF54" i="3"/>
  <c r="CD30" i="3"/>
  <c r="CC29" i="3"/>
  <c r="CG26" i="3"/>
  <c r="CF25" i="3"/>
  <c r="CG53" i="3"/>
  <c r="CF52" i="3"/>
  <c r="CD28" i="3"/>
  <c r="CC27" i="3"/>
  <c r="CM27" i="3"/>
  <c r="CL26" i="3"/>
  <c r="CM26" i="3"/>
  <c r="CL25" i="3"/>
  <c r="CS27" i="3"/>
  <c r="CR26" i="3"/>
  <c r="CS26" i="3"/>
  <c r="CR25" i="3"/>
  <c r="CG51" i="3"/>
  <c r="CF50" i="3"/>
  <c r="CG50" i="3"/>
  <c r="CF49" i="3"/>
  <c r="CG49" i="3"/>
  <c r="CF48" i="3"/>
  <c r="EC91" i="5"/>
  <c r="EE28" i="5"/>
  <c r="EF28" i="5" s="1"/>
  <c r="EG28" i="5" s="1"/>
  <c r="EH29" i="5" s="1"/>
  <c r="BW50" i="21"/>
  <c r="BX51" i="21" s="1"/>
  <c r="BW54" i="21"/>
  <c r="BX55" i="21" s="1"/>
  <c r="CC43" i="21"/>
  <c r="CD44" i="21" s="1"/>
  <c r="BW49" i="21"/>
  <c r="BX50" i="21" s="1"/>
  <c r="BW48" i="21"/>
  <c r="BX49" i="21"/>
  <c r="BW51" i="21"/>
  <c r="BX52" i="21" s="1"/>
  <c r="BW55" i="21"/>
  <c r="BX56" i="21" s="1"/>
  <c r="BZ56" i="21" s="1"/>
  <c r="CL28" i="21"/>
  <c r="CM29" i="21" s="1"/>
  <c r="CI46" i="21"/>
  <c r="CJ47" i="21" s="1"/>
  <c r="CL35" i="21"/>
  <c r="CM36" i="21" s="1"/>
  <c r="CI47" i="21"/>
  <c r="CJ48" i="21" s="1"/>
  <c r="BW53" i="21"/>
  <c r="BX54" i="21" s="1"/>
  <c r="BW46" i="21"/>
  <c r="BX47" i="21"/>
  <c r="CC46" i="21"/>
  <c r="CD47" i="21"/>
  <c r="CC29" i="21"/>
  <c r="CD30" i="21"/>
  <c r="BW47" i="21"/>
  <c r="BX48" i="21"/>
  <c r="CF29" i="21"/>
  <c r="CG30" i="21"/>
  <c r="BW52" i="21"/>
  <c r="BX53" i="21"/>
  <c r="CI29" i="21"/>
  <c r="CJ30" i="21" s="1"/>
  <c r="CI49" i="21"/>
  <c r="CJ50" i="21" s="1"/>
  <c r="CL43" i="21"/>
  <c r="CM44" i="21" s="1"/>
  <c r="CC26" i="21"/>
  <c r="CD27" i="21" s="1"/>
  <c r="CL45" i="21"/>
  <c r="CM46" i="21"/>
  <c r="CL46" i="3" l="1"/>
  <c r="CM47" i="3" s="1"/>
  <c r="CJ48" i="3"/>
  <c r="CI47" i="3"/>
  <c r="CI46" i="3"/>
  <c r="CJ47" i="3" s="1"/>
  <c r="CJ50" i="3"/>
  <c r="CI49" i="3"/>
  <c r="CJ51" i="3"/>
  <c r="CI50" i="3"/>
  <c r="CJ52" i="3"/>
  <c r="CI51" i="3"/>
  <c r="CP27" i="3"/>
  <c r="CO26" i="3"/>
  <c r="CP28" i="3"/>
  <c r="CO27" i="3"/>
  <c r="CG29" i="3"/>
  <c r="CF28" i="3"/>
  <c r="CJ54" i="3"/>
  <c r="CI53" i="3"/>
  <c r="CJ27" i="3"/>
  <c r="CI26" i="3"/>
  <c r="CG31" i="3"/>
  <c r="CF30" i="3"/>
  <c r="CJ56" i="3"/>
  <c r="CL56" i="3" s="1"/>
  <c r="CI55" i="3"/>
  <c r="CG33" i="3"/>
  <c r="CF32" i="3"/>
  <c r="CG35" i="3"/>
  <c r="CF34" i="3"/>
  <c r="CG37" i="3"/>
  <c r="CF36" i="3"/>
  <c r="CG36" i="3"/>
  <c r="CF35" i="3"/>
  <c r="CG39" i="3"/>
  <c r="CF38" i="3"/>
  <c r="CG38" i="3"/>
  <c r="CF37" i="3"/>
  <c r="CG41" i="3"/>
  <c r="CF40" i="3"/>
  <c r="CG40" i="3"/>
  <c r="CF39" i="3"/>
  <c r="CG42" i="3"/>
  <c r="CF41" i="3"/>
  <c r="CG43" i="3"/>
  <c r="CF42" i="3"/>
  <c r="CG44" i="3"/>
  <c r="CF43" i="3"/>
  <c r="CG34" i="3"/>
  <c r="CF33" i="3"/>
  <c r="CG32" i="3"/>
  <c r="CF31" i="3"/>
  <c r="CG30" i="3"/>
  <c r="CF29" i="3"/>
  <c r="CJ55" i="3"/>
  <c r="CI54" i="3"/>
  <c r="CG28" i="3"/>
  <c r="CF27" i="3"/>
  <c r="CJ53" i="3"/>
  <c r="CI52" i="3"/>
  <c r="CJ28" i="3"/>
  <c r="CI27" i="3"/>
  <c r="CJ49" i="3"/>
  <c r="CI48" i="3"/>
  <c r="EH91" i="5"/>
  <c r="EJ29" i="5"/>
  <c r="EK29" i="5" s="1"/>
  <c r="EL29" i="5" s="1"/>
  <c r="EM30" i="5" s="1"/>
  <c r="CL30" i="21"/>
  <c r="CM31" i="21" s="1"/>
  <c r="CL47" i="21"/>
  <c r="CM48" i="21" s="1"/>
  <c r="BZ52" i="21"/>
  <c r="CA53" i="21" s="1"/>
  <c r="CF27" i="21"/>
  <c r="CG28" i="21"/>
  <c r="CL50" i="21"/>
  <c r="CM51" i="21"/>
  <c r="BZ54" i="21"/>
  <c r="CA55" i="21" s="1"/>
  <c r="BZ50" i="21"/>
  <c r="CA51" i="21" s="1"/>
  <c r="BZ53" i="21"/>
  <c r="CA54" i="21"/>
  <c r="CI30" i="21"/>
  <c r="CJ31" i="21" s="1"/>
  <c r="BZ48" i="21"/>
  <c r="CA49" i="21" s="1"/>
  <c r="CF30" i="21"/>
  <c r="CG31" i="21" s="1"/>
  <c r="CF47" i="21"/>
  <c r="CG48" i="21" s="1"/>
  <c r="BZ47" i="21"/>
  <c r="CA48" i="21" s="1"/>
  <c r="CL48" i="21"/>
  <c r="CM49" i="21" s="1"/>
  <c r="BZ49" i="21"/>
  <c r="CA50" i="21"/>
  <c r="CF44" i="21"/>
  <c r="CG45" i="21"/>
  <c r="BZ55" i="21"/>
  <c r="CA56" i="21" s="1"/>
  <c r="CC56" i="21" s="1"/>
  <c r="BZ51" i="21"/>
  <c r="CA52" i="21" s="1"/>
  <c r="CL47" i="3" l="1"/>
  <c r="CM48" i="3" s="1"/>
  <c r="CP48" i="3"/>
  <c r="CO47" i="3"/>
  <c r="CM50" i="3"/>
  <c r="CL49" i="3"/>
  <c r="CM29" i="3"/>
  <c r="CL28" i="3"/>
  <c r="CM54" i="3"/>
  <c r="CL53" i="3"/>
  <c r="CJ29" i="3"/>
  <c r="CI28" i="3"/>
  <c r="CM56" i="3"/>
  <c r="CO56" i="3" s="1"/>
  <c r="CL55" i="3"/>
  <c r="CJ31" i="3"/>
  <c r="CI30" i="3"/>
  <c r="CJ33" i="3"/>
  <c r="CI32" i="3"/>
  <c r="CJ35" i="3"/>
  <c r="CI34" i="3"/>
  <c r="CI44" i="3"/>
  <c r="CJ45" i="3" s="1"/>
  <c r="CJ44" i="3"/>
  <c r="CI43" i="3"/>
  <c r="CJ43" i="3"/>
  <c r="CI42" i="3"/>
  <c r="CJ41" i="3"/>
  <c r="CI40" i="3"/>
  <c r="CJ42" i="3"/>
  <c r="CI41" i="3"/>
  <c r="CJ39" i="3"/>
  <c r="CI38" i="3"/>
  <c r="CJ40" i="3"/>
  <c r="CI39" i="3"/>
  <c r="CJ37" i="3"/>
  <c r="CI36" i="3"/>
  <c r="CJ38" i="3"/>
  <c r="CI37" i="3"/>
  <c r="CJ36" i="3"/>
  <c r="CI35" i="3"/>
  <c r="CJ34" i="3"/>
  <c r="CI33" i="3"/>
  <c r="CJ32" i="3"/>
  <c r="CI31" i="3"/>
  <c r="CM28" i="3"/>
  <c r="CL27" i="3"/>
  <c r="CM55" i="3"/>
  <c r="CL54" i="3"/>
  <c r="CJ30" i="3"/>
  <c r="CI29" i="3"/>
  <c r="CS29" i="3"/>
  <c r="CR28" i="3"/>
  <c r="CS28" i="3"/>
  <c r="CR27" i="3"/>
  <c r="CM53" i="3"/>
  <c r="CL52" i="3"/>
  <c r="CM52" i="3"/>
  <c r="CL51" i="3"/>
  <c r="CM51" i="3"/>
  <c r="CL50" i="3"/>
  <c r="CM49" i="3"/>
  <c r="CL48" i="3"/>
  <c r="EM91" i="5"/>
  <c r="EO30" i="5"/>
  <c r="EP30" i="5" s="1"/>
  <c r="EQ30" i="5" s="1"/>
  <c r="ER31" i="5" s="1"/>
  <c r="CC48" i="21"/>
  <c r="CD49" i="21" s="1"/>
  <c r="CI31" i="21"/>
  <c r="CJ32" i="21" s="1"/>
  <c r="CL31" i="21"/>
  <c r="CM32" i="21" s="1"/>
  <c r="CC55" i="21"/>
  <c r="CD56" i="21"/>
  <c r="CF56" i="21" s="1"/>
  <c r="CI48" i="21"/>
  <c r="CJ49" i="21" s="1"/>
  <c r="CC49" i="21"/>
  <c r="CD50" i="21" s="1"/>
  <c r="CC51" i="21"/>
  <c r="CD52" i="21"/>
  <c r="CC53" i="21"/>
  <c r="CD54" i="21" s="1"/>
  <c r="CC52" i="21"/>
  <c r="CD53" i="21" s="1"/>
  <c r="CI45" i="21"/>
  <c r="CJ46" i="21" s="1"/>
  <c r="CC50" i="21"/>
  <c r="CD51" i="21" s="1"/>
  <c r="CC54" i="21"/>
  <c r="CD55" i="21" s="1"/>
  <c r="CI28" i="21"/>
  <c r="CJ29" i="21"/>
  <c r="CL45" i="3" l="1"/>
  <c r="CM46" i="3" s="1"/>
  <c r="CP49" i="3"/>
  <c r="CO48" i="3"/>
  <c r="CP50" i="3"/>
  <c r="CO49" i="3"/>
  <c r="CP52" i="3"/>
  <c r="CO51" i="3"/>
  <c r="CP53" i="3"/>
  <c r="CO52" i="3"/>
  <c r="CP54" i="3"/>
  <c r="CO53" i="3"/>
  <c r="CM31" i="3"/>
  <c r="CL30" i="3"/>
  <c r="CP56" i="3"/>
  <c r="CR56" i="3" s="1"/>
  <c r="CO55" i="3"/>
  <c r="CP29" i="3"/>
  <c r="CO28" i="3"/>
  <c r="CM33" i="3"/>
  <c r="CL32" i="3"/>
  <c r="CM35" i="3"/>
  <c r="CL34" i="3"/>
  <c r="CM37" i="3"/>
  <c r="CL36" i="3"/>
  <c r="CM39" i="3"/>
  <c r="CL38" i="3"/>
  <c r="CM38" i="3"/>
  <c r="CL37" i="3"/>
  <c r="CM41" i="3"/>
  <c r="CL40" i="3"/>
  <c r="CM40" i="3"/>
  <c r="CL39" i="3"/>
  <c r="CM43" i="3"/>
  <c r="CL42" i="3"/>
  <c r="CM42" i="3"/>
  <c r="CL41" i="3"/>
  <c r="CM44" i="3"/>
  <c r="CL43" i="3"/>
  <c r="CL44" i="3"/>
  <c r="CM45" i="3" s="1"/>
  <c r="CM36" i="3"/>
  <c r="CL35" i="3"/>
  <c r="CM34" i="3"/>
  <c r="CL33" i="3"/>
  <c r="CM32" i="3"/>
  <c r="CL31" i="3"/>
  <c r="CM30" i="3"/>
  <c r="CL29" i="3"/>
  <c r="CP55" i="3"/>
  <c r="CO54" i="3"/>
  <c r="CP30" i="3"/>
  <c r="CO29" i="3"/>
  <c r="CP51" i="3"/>
  <c r="CO50" i="3"/>
  <c r="CS49" i="3"/>
  <c r="CR48" i="3"/>
  <c r="ER91" i="5"/>
  <c r="ET31" i="5"/>
  <c r="EU31" i="5" s="1"/>
  <c r="EV31" i="5" s="1"/>
  <c r="EW32" i="5" s="1"/>
  <c r="CF54" i="21"/>
  <c r="CG55" i="21" s="1"/>
  <c r="CL49" i="21"/>
  <c r="CM50" i="21" s="1"/>
  <c r="CF55" i="21"/>
  <c r="CG56" i="21" s="1"/>
  <c r="CI56" i="21" s="1"/>
  <c r="CF50" i="21"/>
  <c r="CG51" i="21" s="1"/>
  <c r="CL29" i="21"/>
  <c r="CM30" i="21" s="1"/>
  <c r="CF51" i="21"/>
  <c r="CG52" i="21" s="1"/>
  <c r="CL46" i="21"/>
  <c r="CM47" i="21" s="1"/>
  <c r="CF53" i="21"/>
  <c r="CG54" i="21" s="1"/>
  <c r="CF52" i="21"/>
  <c r="CG53" i="21" s="1"/>
  <c r="CL32" i="21"/>
  <c r="CM33" i="21" s="1"/>
  <c r="CF49" i="21"/>
  <c r="CG50" i="21" s="1"/>
  <c r="CO45" i="3" l="1"/>
  <c r="CP46" i="3"/>
  <c r="CO46" i="3"/>
  <c r="CP47" i="3"/>
  <c r="CR51" i="3"/>
  <c r="CS52" i="3" s="1"/>
  <c r="CR30" i="3"/>
  <c r="CS31" i="3" s="1"/>
  <c r="CR55" i="3"/>
  <c r="CS56" i="3" s="1"/>
  <c r="CO30" i="3"/>
  <c r="CP31" i="3" s="1"/>
  <c r="CO32" i="3"/>
  <c r="CP33" i="3" s="1"/>
  <c r="CO34" i="3"/>
  <c r="CP35" i="3" s="1"/>
  <c r="CO36" i="3"/>
  <c r="CP37" i="3" s="1"/>
  <c r="CO44" i="3"/>
  <c r="CP45" i="3"/>
  <c r="CO42" i="3"/>
  <c r="CP43" i="3" s="1"/>
  <c r="CO43" i="3"/>
  <c r="CP44" i="3" s="1"/>
  <c r="CO40" i="3"/>
  <c r="CP41" i="3" s="1"/>
  <c r="CO41" i="3"/>
  <c r="CP42" i="3" s="1"/>
  <c r="CO38" i="3"/>
  <c r="CP39" i="3" s="1"/>
  <c r="CO39" i="3"/>
  <c r="CP40" i="3" s="1"/>
  <c r="CO37" i="3"/>
  <c r="CP38" i="3" s="1"/>
  <c r="CO35" i="3"/>
  <c r="CP36" i="3" s="1"/>
  <c r="CO33" i="3"/>
  <c r="CP34" i="3" s="1"/>
  <c r="CR29" i="3"/>
  <c r="CS30" i="3" s="1"/>
  <c r="CO31" i="3"/>
  <c r="CP32" i="3" s="1"/>
  <c r="CR54" i="3"/>
  <c r="CS55" i="3" s="1"/>
  <c r="CR53" i="3"/>
  <c r="CS54" i="3" s="1"/>
  <c r="CR52" i="3"/>
  <c r="CS53" i="3" s="1"/>
  <c r="CR50" i="3"/>
  <c r="CS51" i="3" s="1"/>
  <c r="CR49" i="3"/>
  <c r="CS50" i="3" s="1"/>
  <c r="EW91" i="5"/>
  <c r="EY32" i="5"/>
  <c r="EZ32" i="5" s="1"/>
  <c r="FA32" i="5" s="1"/>
  <c r="FB33" i="5" s="1"/>
  <c r="CI52" i="21"/>
  <c r="CJ53" i="21" s="1"/>
  <c r="CI53" i="21"/>
  <c r="CJ54" i="21" s="1"/>
  <c r="CI50" i="21"/>
  <c r="CJ51" i="21"/>
  <c r="CI54" i="21"/>
  <c r="CJ55" i="21" s="1"/>
  <c r="CI51" i="21"/>
  <c r="CJ52" i="21" s="1"/>
  <c r="CI55" i="21"/>
  <c r="CJ56" i="21" s="1"/>
  <c r="CL56" i="21" s="1"/>
  <c r="CR32" i="3" l="1"/>
  <c r="CS33" i="3" s="1"/>
  <c r="CS35" i="3"/>
  <c r="CR34" i="3"/>
  <c r="CS39" i="3"/>
  <c r="CR38" i="3"/>
  <c r="CS40" i="3"/>
  <c r="CR39" i="3"/>
  <c r="CS42" i="3"/>
  <c r="CR41" i="3"/>
  <c r="CS44" i="3"/>
  <c r="CR43" i="3"/>
  <c r="CS36" i="3"/>
  <c r="CR35" i="3"/>
  <c r="CS32" i="3"/>
  <c r="CR31" i="3"/>
  <c r="CS37" i="3"/>
  <c r="CR36" i="3"/>
  <c r="CS41" i="3"/>
  <c r="CR40" i="3"/>
  <c r="CS43" i="3"/>
  <c r="CR42" i="3"/>
  <c r="CR44" i="3"/>
  <c r="CS45" i="3" s="1"/>
  <c r="CS38" i="3"/>
  <c r="CR37" i="3"/>
  <c r="CS34" i="3"/>
  <c r="CR33" i="3"/>
  <c r="CR45" i="3"/>
  <c r="CS46" i="3" s="1"/>
  <c r="CS48" i="3"/>
  <c r="CR47" i="3"/>
  <c r="CR46" i="3"/>
  <c r="CS47" i="3" s="1"/>
  <c r="FB91" i="5"/>
  <c r="FD33" i="5"/>
  <c r="FE33" i="5" s="1"/>
  <c r="FF33" i="5" s="1"/>
  <c r="FG34" i="5" s="1"/>
  <c r="CL54" i="21"/>
  <c r="CM55" i="21" s="1"/>
  <c r="CL55" i="21"/>
  <c r="CM56" i="21" s="1"/>
  <c r="CL53" i="21"/>
  <c r="CM54" i="21"/>
  <c r="CL52" i="21"/>
  <c r="CM53" i="21" s="1"/>
  <c r="CL51" i="21"/>
  <c r="CM52" i="21" s="1"/>
  <c r="FG91" i="5" l="1"/>
  <c r="FI34" i="5"/>
  <c r="FJ34" i="5" s="1"/>
  <c r="FK34" i="5" s="1"/>
  <c r="FL35" i="5" s="1"/>
  <c r="FL91" i="5" l="1"/>
  <c r="FN35" i="5"/>
  <c r="FO35" i="5" s="1"/>
  <c r="FP35" i="5" s="1"/>
  <c r="FQ36" i="5" s="1"/>
  <c r="FQ91" i="5" l="1"/>
  <c r="FS36" i="5"/>
  <c r="FT36" i="5" s="1"/>
  <c r="FU36" i="5" s="1"/>
  <c r="FV37" i="5" s="1"/>
  <c r="FV91" i="5" l="1"/>
  <c r="FX37" i="5"/>
  <c r="FY37" i="5" s="1"/>
  <c r="FZ37" i="5" s="1"/>
  <c r="GA38" i="5" s="1"/>
  <c r="GA91" i="5" l="1"/>
  <c r="GC38" i="5"/>
  <c r="GD38" i="5" s="1"/>
  <c r="GE38" i="5" s="1"/>
  <c r="GF39" i="5" s="1"/>
  <c r="GF91" i="5" s="1"/>
</calcChain>
</file>

<file path=xl/sharedStrings.xml><?xml version="1.0" encoding="utf-8"?>
<sst xmlns="http://schemas.openxmlformats.org/spreadsheetml/2006/main" count="679" uniqueCount="222">
  <si>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</si>
  <si>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</si>
  <si>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</si>
  <si>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</si>
  <si>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</si>
  <si>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</si>
  <si>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</si>
  <si>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</si>
  <si>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</si>
  <si>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61 - 64</t>
  </si>
  <si>
    <t>65+</t>
  </si>
  <si>
    <t>Age</t>
  </si>
  <si>
    <t>Inflow</t>
  </si>
  <si>
    <t>Outflow</t>
  </si>
  <si>
    <t>Inflow - 800 new cadets pa - ages 16 - 19; and 533 new ratings ages 18-22</t>
  </si>
  <si>
    <t>DfT 2014</t>
  </si>
  <si>
    <t>Deloittes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</si>
  <si>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</si>
  <si>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</si>
  <si>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</si>
  <si>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</si>
  <si>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</si>
  <si>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</si>
  <si>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</si>
  <si>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</si>
  <si>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</si>
  <si>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61-64</t>
  </si>
  <si>
    <t>65-69</t>
  </si>
  <si>
    <t>Total</t>
  </si>
  <si>
    <t>Age specific death rate</t>
  </si>
  <si>
    <t>End 2013</t>
  </si>
  <si>
    <t>Start 2014</t>
  </si>
  <si>
    <t xml:space="preserve">2013 - combines officer and ratings estimates of current former </t>
  </si>
  <si>
    <t>Annual Outflow</t>
  </si>
  <si>
    <t>End 2014</t>
  </si>
  <si>
    <t>Start 2015</t>
  </si>
  <si>
    <t>End 2015</t>
  </si>
  <si>
    <t>Start 2016</t>
  </si>
  <si>
    <t>End 2016</t>
  </si>
  <si>
    <t>Start 2017</t>
  </si>
  <si>
    <t>End 2017</t>
  </si>
  <si>
    <t>Start 2018</t>
  </si>
  <si>
    <t>End 2018</t>
  </si>
  <si>
    <t>Start 2019</t>
  </si>
  <si>
    <t>End 2019</t>
  </si>
  <si>
    <t>End 2020</t>
  </si>
  <si>
    <t>Start 2021</t>
  </si>
  <si>
    <t>Inflow based on projected current MN sheet</t>
  </si>
  <si>
    <t>End 2021</t>
  </si>
  <si>
    <t>Start 2022</t>
  </si>
  <si>
    <t>End 2022</t>
  </si>
  <si>
    <t>Start 2023</t>
  </si>
  <si>
    <t>End 2023</t>
  </si>
  <si>
    <t>Start 2024</t>
  </si>
  <si>
    <t>End 2024</t>
  </si>
  <si>
    <t>Start 2025</t>
  </si>
  <si>
    <t>End 2025</t>
  </si>
  <si>
    <t>Start 2026</t>
  </si>
  <si>
    <t>End 2026</t>
  </si>
  <si>
    <t>Start 2027</t>
  </si>
  <si>
    <t>End 2027</t>
  </si>
  <si>
    <t>Start 2028</t>
  </si>
  <si>
    <t>Start 2020</t>
  </si>
  <si>
    <t>End 2028</t>
  </si>
  <si>
    <t>Start 2029</t>
  </si>
  <si>
    <t>End 2029</t>
  </si>
  <si>
    <t>Start 2030</t>
  </si>
  <si>
    <t>End 2030</t>
  </si>
  <si>
    <t>Start 2031</t>
  </si>
  <si>
    <t>End 2031</t>
  </si>
  <si>
    <t>Start 2032</t>
  </si>
  <si>
    <t>End 2032</t>
  </si>
  <si>
    <t>Start 2033</t>
  </si>
  <si>
    <t>End 2033</t>
  </si>
  <si>
    <t>Start 2034</t>
  </si>
  <si>
    <t>End 2034</t>
  </si>
  <si>
    <t>Start 2035</t>
  </si>
  <si>
    <t>End 2035</t>
  </si>
  <si>
    <t>Start 2036</t>
  </si>
  <si>
    <t>End 2036</t>
  </si>
  <si>
    <t>Start 2037</t>
  </si>
  <si>
    <t>End 2037</t>
  </si>
  <si>
    <t>Start 2038</t>
  </si>
  <si>
    <t>End 2038</t>
  </si>
  <si>
    <t>Start 2039</t>
  </si>
  <si>
    <t>End 2039</t>
  </si>
  <si>
    <t>Start 2040</t>
  </si>
  <si>
    <t>End 2040</t>
  </si>
  <si>
    <t>Start 2041</t>
  </si>
  <si>
    <t>End 2041</t>
  </si>
  <si>
    <t>Start 2042</t>
  </si>
  <si>
    <t>End 2042</t>
  </si>
  <si>
    <t>Start 2043</t>
  </si>
  <si>
    <t>End 2043</t>
  </si>
  <si>
    <t>Start 2044</t>
  </si>
  <si>
    <t>End 2044</t>
  </si>
  <si>
    <t>Start 2045</t>
  </si>
  <si>
    <t>End 2045</t>
  </si>
  <si>
    <t>Start 2046</t>
  </si>
  <si>
    <t>End 2046</t>
  </si>
  <si>
    <t>Start 2047</t>
  </si>
  <si>
    <t>End 2047</t>
  </si>
  <si>
    <t>Start 2048</t>
  </si>
  <si>
    <t>End 2048</t>
  </si>
  <si>
    <t>Start 2049</t>
  </si>
  <si>
    <t>End 2049</t>
  </si>
  <si>
    <t>Start 2050</t>
  </si>
  <si>
    <t>Age gp 2035</t>
  </si>
  <si>
    <t>Age gp 2040</t>
  </si>
  <si>
    <t>Age gp 2045</t>
  </si>
  <si>
    <t>Age gp 2050</t>
  </si>
  <si>
    <t>Age gp 2013</t>
  </si>
  <si>
    <t>Age gp 2015</t>
  </si>
  <si>
    <t>Age gp 2020</t>
  </si>
  <si>
    <t>Age gp 2025</t>
  </si>
  <si>
    <t>Age gp 2030</t>
  </si>
  <si>
    <t>16-19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</si>
  <si>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</si>
  <si>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</si>
  <si>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</si>
  <si>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</si>
  <si>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</si>
  <si>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</si>
  <si>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</si>
  <si>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</si>
  <si>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</si>
  <si>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70-74</t>
  </si>
  <si>
    <t>75-79</t>
  </si>
  <si>
    <t>80-84</t>
  </si>
  <si>
    <t>85-89</t>
  </si>
  <si>
    <t>90-94</t>
  </si>
  <si>
    <t>95-99</t>
  </si>
  <si>
    <t>100-104</t>
  </si>
  <si>
    <t>Age 65+</t>
  </si>
  <si>
    <t>Year</t>
  </si>
  <si>
    <t>Age 85+</t>
  </si>
  <si>
    <t>Current</t>
  </si>
  <si>
    <t>Former under 65</t>
  </si>
  <si>
    <t>Former 65 +</t>
  </si>
  <si>
    <t>Deloitte</t>
  </si>
  <si>
    <t>Households with 1 Dependent adult</t>
  </si>
  <si>
    <t>H/holds with 1 dependent child</t>
  </si>
  <si>
    <t>H/holds with 2 dependent children</t>
  </si>
  <si>
    <t>H/holds with 3 dependent children</t>
  </si>
  <si>
    <t>%</t>
  </si>
  <si>
    <t>All</t>
  </si>
  <si>
    <t>Dependent adults</t>
  </si>
  <si>
    <t>Certificated officers</t>
  </si>
  <si>
    <t>Uncertificated officers</t>
  </si>
  <si>
    <t>Ratings</t>
  </si>
  <si>
    <t>Officer trainees</t>
  </si>
  <si>
    <t>Estimate - 2013 Table in report</t>
  </si>
  <si>
    <t>W+X</t>
  </si>
  <si>
    <t>R+S</t>
  </si>
  <si>
    <t>M+N</t>
  </si>
  <si>
    <t>H+I</t>
  </si>
  <si>
    <t>C+D</t>
  </si>
  <si>
    <t>AB+AC</t>
  </si>
  <si>
    <t>AG+AH</t>
  </si>
  <si>
    <t>AL+AM</t>
  </si>
  <si>
    <t>AQ+AR</t>
  </si>
  <si>
    <t>AV+AW</t>
  </si>
  <si>
    <t>BA+BB</t>
  </si>
  <si>
    <t>BF+BG</t>
  </si>
  <si>
    <t>BK+BL</t>
  </si>
  <si>
    <t>BP+BQ</t>
  </si>
  <si>
    <t>BU+BV</t>
  </si>
  <si>
    <t>BZ+CA</t>
  </si>
  <si>
    <t>CE+CF</t>
  </si>
  <si>
    <t>CJ+CK</t>
  </si>
  <si>
    <t>CO+CP</t>
  </si>
  <si>
    <t>CT+CU</t>
  </si>
  <si>
    <t>CY+CZ</t>
  </si>
  <si>
    <t>DD+DE</t>
  </si>
  <si>
    <t>DI+DJ</t>
  </si>
  <si>
    <t>DN+DO</t>
  </si>
  <si>
    <t>DS+DT</t>
  </si>
  <si>
    <t>DX+DY</t>
  </si>
  <si>
    <t>EC+ED</t>
  </si>
  <si>
    <t>EH+EI</t>
  </si>
  <si>
    <t>EM+EN</t>
  </si>
  <si>
    <t>ER+ES</t>
  </si>
  <si>
    <t>EW+EX</t>
  </si>
  <si>
    <t>FB+FC</t>
  </si>
  <si>
    <t>FG+FH</t>
  </si>
  <si>
    <t>FL+FM</t>
  </si>
  <si>
    <t>FQ+FR</t>
  </si>
  <si>
    <t>FV+FW</t>
  </si>
  <si>
    <t>GA+GB</t>
  </si>
  <si>
    <t>Total age 65+</t>
  </si>
  <si>
    <t>Total age 85+</t>
  </si>
  <si>
    <t>85+</t>
  </si>
  <si>
    <t>Aged 65+</t>
  </si>
  <si>
    <t>Aged 85+</t>
  </si>
  <si>
    <t>Under 65</t>
  </si>
  <si>
    <t>Under 65 total</t>
  </si>
  <si>
    <t>65 and over</t>
  </si>
  <si>
    <t>65 and over total</t>
  </si>
  <si>
    <t>Widows aged 65+</t>
  </si>
  <si>
    <t>Total age less than 65</t>
  </si>
  <si>
    <t>Figure 5</t>
  </si>
  <si>
    <t>Current serving age distribution -2013 = DFT figures</t>
  </si>
  <si>
    <t xml:space="preserve">95+ </t>
  </si>
  <si>
    <t>One child</t>
  </si>
  <si>
    <t xml:space="preserve">Two child </t>
  </si>
  <si>
    <t>Three child</t>
  </si>
  <si>
    <t>TOTAL</t>
  </si>
  <si>
    <t>All former children under 65s</t>
  </si>
  <si>
    <t>Numbers of dependent children</t>
  </si>
  <si>
    <t>All households with 1 dependent adult</t>
  </si>
  <si>
    <t>All dependent children</t>
  </si>
  <si>
    <t>Serving</t>
  </si>
  <si>
    <t>Former</t>
  </si>
  <si>
    <t>Former 85+</t>
  </si>
  <si>
    <t>Dependent adults excluding widows</t>
  </si>
  <si>
    <t>Dependent children</t>
  </si>
  <si>
    <t>MN</t>
  </si>
  <si>
    <t>Percentage age distribution</t>
  </si>
  <si>
    <t>Deloittes total</t>
  </si>
  <si>
    <t>Inflow based on outflow from next sheet</t>
  </si>
  <si>
    <t>TOTAL current children</t>
  </si>
  <si>
    <t>Current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</si>
</sst>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4AF00"/>
        <bgColor indexed="64"/>
      </patternFill>
    </fill>
    <fill>
      <patternFill patternType="solid">
        <fgColor rgb="FFC9CF66"/>
        <bgColor indexed="64"/>
      </patternFill>
    </fill>
    <fill>
      <patternFill patternType="solid">
        <fgColor rgb="FFE4E7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408B"/>
      </right>
      <top style="medium">
        <color rgb="FF00408B"/>
      </top>
      <bottom style="medium">
        <color rgb="FF00408B"/>
      </bottom>
      <diagonal/>
    </border>
    <border>
      <left/>
      <right style="medium">
        <color rgb="FF00408B"/>
      </right>
      <top/>
      <bottom style="medium">
        <color rgb="FF00408B"/>
      </bottom>
      <diagonal/>
    </border>
    <border>
      <left/>
      <right style="medium">
        <color rgb="FF00408B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vertical="top"/>
    </xf>
    <xf numFmtId="0" fontId="5" fillId="4" borderId="3" xfId="0" applyFont="1" applyFill="1" applyBorder="1" applyAlignment="1">
      <alignment horizontal="right" wrapText="1"/>
    </xf>
    <xf numFmtId="0" fontId="5" fillId="5" borderId="3" xfId="0" applyFont="1" applyFill="1" applyBorder="1" applyAlignment="1">
      <alignment horizontal="right" wrapText="1"/>
    </xf>
    <xf numFmtId="0" fontId="5" fillId="4" borderId="4" xfId="0" applyFont="1" applyFill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0" fillId="0" borderId="0" xfId="0" applyFont="1"/>
    <xf numFmtId="1" fontId="0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NumberFormat="1"/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1" fontId="4" fillId="6" borderId="1" xfId="0" applyNumberFormat="1" applyFont="1" applyFill="1" applyBorder="1" applyAlignment="1">
      <alignment horizontal="center" wrapText="1"/>
    </xf>
    <xf numFmtId="1" fontId="0" fillId="6" borderId="1" xfId="0" applyNumberFormat="1" applyFill="1" applyBorder="1"/>
    <xf numFmtId="0" fontId="2" fillId="2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1" fillId="0" borderId="0" xfId="0" applyFont="1"/>
    <xf numFmtId="1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1" fontId="0" fillId="0" borderId="1" xfId="0" applyNumberFormat="1" applyBorder="1"/>
    <xf numFmtId="1" fontId="1" fillId="0" borderId="1" xfId="0" applyNumberFormat="1" applyFont="1" applyBorder="1"/>
    <xf numFmtId="3" fontId="0" fillId="0" borderId="0" xfId="0" applyNumberFormat="1"/>
    <xf numFmtId="165" fontId="0" fillId="0" borderId="1" xfId="1" applyNumberFormat="1" applyFont="1" applyBorder="1"/>
    <xf numFmtId="1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" fontId="1" fillId="0" borderId="0" xfId="0" applyNumberFormat="1" applyFont="1" applyAlignment="1">
      <alignment wrapText="1"/>
    </xf>
    <xf numFmtId="1" fontId="1" fillId="0" borderId="0" xfId="0" applyNumberFormat="1" applyFont="1" applyAlignment="1"/>
    <xf numFmtId="0" fontId="1" fillId="0" borderId="0" xfId="0" applyNumberFormat="1" applyFont="1"/>
    <xf numFmtId="0" fontId="0" fillId="0" borderId="1" xfId="0" applyFont="1" applyBorder="1"/>
    <xf numFmtId="3" fontId="0" fillId="6" borderId="1" xfId="0" applyNumberFormat="1" applyFill="1" applyBorder="1"/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'Numbers 02-13'!$B$1</c:f>
              <c:strCache>
                <c:ptCount val="1"/>
                <c:pt idx="0">
                  <c:v>Certificated officers</c:v>
                </c:pt>
              </c:strCache>
            </c:strRef>
          </c:tx>
          <c:marker>
            <c:symbol val="none"/>
          </c:marker>
          <c:cat>
            <c:numRef>
              <c:f>'Numbers 02-13'!$A$2:$A$13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'Numbers 02-13'!$B$2:$B$13</c:f>
              <c:numCache>
                <c:formatCode>#,##0</c:formatCode>
                <c:ptCount val="12"/>
                <c:pt idx="0">
                  <c:v>12440</c:v>
                </c:pt>
                <c:pt idx="1">
                  <c:v>13100</c:v>
                </c:pt>
                <c:pt idx="2">
                  <c:v>13150</c:v>
                </c:pt>
                <c:pt idx="3">
                  <c:v>13240</c:v>
                </c:pt>
                <c:pt idx="4">
                  <c:v>13570</c:v>
                </c:pt>
                <c:pt idx="5">
                  <c:v>12130</c:v>
                </c:pt>
                <c:pt idx="6">
                  <c:v>11420</c:v>
                </c:pt>
                <c:pt idx="7">
                  <c:v>11390</c:v>
                </c:pt>
                <c:pt idx="8">
                  <c:v>11280</c:v>
                </c:pt>
                <c:pt idx="9">
                  <c:v>11000</c:v>
                </c:pt>
                <c:pt idx="10">
                  <c:v>10930</c:v>
                </c:pt>
                <c:pt idx="11">
                  <c:v>10840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'Numbers 02-13'!$C$1</c:f>
              <c:strCache>
                <c:ptCount val="1"/>
                <c:pt idx="0">
                  <c:v>Uncertificated officers</c:v>
                </c:pt>
              </c:strCache>
            </c:strRef>
          </c:tx>
          <c:marker>
            <c:symbol val="none"/>
          </c:marker>
          <c:cat>
            <c:numRef>
              <c:f>'Numbers 02-13'!$A$2:$A$13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'Numbers 02-13'!$C$2:$C$13</c:f>
              <c:numCache>
                <c:formatCode>#,##0</c:formatCode>
                <c:ptCount val="12"/>
                <c:pt idx="0">
                  <c:v>2750</c:v>
                </c:pt>
                <c:pt idx="1">
                  <c:v>3740</c:v>
                </c:pt>
                <c:pt idx="2">
                  <c:v>3260</c:v>
                </c:pt>
                <c:pt idx="3">
                  <c:v>2910</c:v>
                </c:pt>
                <c:pt idx="4">
                  <c:v>2460</c:v>
                </c:pt>
                <c:pt idx="5">
                  <c:v>1760</c:v>
                </c:pt>
                <c:pt idx="6">
                  <c:v>2760</c:v>
                </c:pt>
                <c:pt idx="7">
                  <c:v>3150</c:v>
                </c:pt>
                <c:pt idx="8">
                  <c:v>3020</c:v>
                </c:pt>
                <c:pt idx="9">
                  <c:v>2320</c:v>
                </c:pt>
                <c:pt idx="10">
                  <c:v>1680</c:v>
                </c:pt>
                <c:pt idx="11">
                  <c:v>1410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'Numbers 02-13'!$D$1</c:f>
              <c:strCache>
                <c:ptCount val="1"/>
                <c:pt idx="0">
                  <c:v>Ratings</c:v>
                </c:pt>
              </c:strCache>
            </c:strRef>
          </c:tx>
          <c:marker>
            <c:symbol val="none"/>
          </c:marker>
          <c:cat>
            <c:numRef>
              <c:f>'Numbers 02-13'!$A$2:$A$13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'Numbers 02-13'!$D$2:$D$13</c:f>
              <c:numCache>
                <c:formatCode>#,##0</c:formatCode>
                <c:ptCount val="12"/>
                <c:pt idx="0">
                  <c:v>9510</c:v>
                </c:pt>
                <c:pt idx="1">
                  <c:v>10490</c:v>
                </c:pt>
                <c:pt idx="2">
                  <c:v>10430</c:v>
                </c:pt>
                <c:pt idx="3">
                  <c:v>9380</c:v>
                </c:pt>
                <c:pt idx="4">
                  <c:v>9750</c:v>
                </c:pt>
                <c:pt idx="5">
                  <c:v>8150</c:v>
                </c:pt>
                <c:pt idx="6">
                  <c:v>9330</c:v>
                </c:pt>
                <c:pt idx="7">
                  <c:v>10400</c:v>
                </c:pt>
                <c:pt idx="8">
                  <c:v>11340</c:v>
                </c:pt>
                <c:pt idx="9">
                  <c:v>11880</c:v>
                </c:pt>
                <c:pt idx="10">
                  <c:v>9330</c:v>
                </c:pt>
                <c:pt idx="11">
                  <c:v>8590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'Numbers 02-13'!$E$1</c:f>
              <c:strCache>
                <c:ptCount val="1"/>
                <c:pt idx="0">
                  <c:v>Officer trainees</c:v>
                </c:pt>
              </c:strCache>
            </c:strRef>
          </c:tx>
          <c:marker>
            <c:symbol val="none"/>
          </c:marker>
          <c:cat>
            <c:numRef>
              <c:f>'Numbers 02-13'!$A$2:$A$13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'Numbers 02-13'!$E$2:$E$13</c:f>
              <c:numCache>
                <c:formatCode>#,##0</c:formatCode>
                <c:ptCount val="12"/>
                <c:pt idx="0">
                  <c:v>1010</c:v>
                </c:pt>
                <c:pt idx="1">
                  <c:v>1002</c:v>
                </c:pt>
                <c:pt idx="2">
                  <c:v>1030</c:v>
                </c:pt>
                <c:pt idx="3">
                  <c:v>1050</c:v>
                </c:pt>
                <c:pt idx="4">
                  <c:v>1110</c:v>
                </c:pt>
                <c:pt idx="5">
                  <c:v>1430</c:v>
                </c:pt>
                <c:pt idx="6">
                  <c:v>1700</c:v>
                </c:pt>
                <c:pt idx="7">
                  <c:v>1800</c:v>
                </c:pt>
                <c:pt idx="8">
                  <c:v>1830</c:v>
                </c:pt>
                <c:pt idx="9">
                  <c:v>1840</c:v>
                </c:pt>
                <c:pt idx="10">
                  <c:v>1900</c:v>
                </c:pt>
                <c:pt idx="11">
                  <c:v>1990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'Numbers 02-13'!$F$1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'Numbers 02-13'!$A$2:$A$13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'Numbers 02-13'!$F$2:$F$13</c:f>
              <c:numCache>
                <c:formatCode>#,##0</c:formatCode>
                <c:ptCount val="12"/>
                <c:pt idx="0">
                  <c:v>25720</c:v>
                </c:pt>
                <c:pt idx="1">
                  <c:v>28340</c:v>
                </c:pt>
                <c:pt idx="2">
                  <c:v>27870</c:v>
                </c:pt>
                <c:pt idx="3">
                  <c:v>26590</c:v>
                </c:pt>
                <c:pt idx="4">
                  <c:v>26890</c:v>
                </c:pt>
                <c:pt idx="5">
                  <c:v>23460</c:v>
                </c:pt>
                <c:pt idx="6">
                  <c:v>25210</c:v>
                </c:pt>
                <c:pt idx="7">
                  <c:v>26740</c:v>
                </c:pt>
                <c:pt idx="8">
                  <c:v>27460</c:v>
                </c:pt>
                <c:pt idx="9">
                  <c:v>27010</c:v>
                </c:pt>
                <c:pt idx="10">
                  <c:v>24100</c:v>
                </c:pt>
                <c:pt idx="11">
                  <c:v>22830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66144"/>
        <c:axId val="148167680"/>
      </c:lineChart>
      <c:catAx>
        <c:axId val="1481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67680"/>
        <c:crosses val="autoZero"/>
        <c:auto val="1"/>
        <c:lblAlgn val="ctr"/>
        <c:lblOffset val="100"/>
        <c:noMultiLvlLbl val="0"/>
      </c:catAx>
      <c:valAx>
        <c:axId val="148167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816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Summary!$A$2</c:f>
              <c:strCache>
                <c:ptCount val="1"/>
                <c:pt idx="0">
                  <c:v>Serving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Summary!$B$2:$J$2</c:f>
              <c:numCache>
                <c:formatCode>#,##0</c:formatCode>
                <c:ptCount val="9"/>
                <c:pt idx="0">
                  <c:v>30830</c:v>
                </c:pt>
                <c:pt idx="1">
                  <c:v>30830</c:v>
                </c:pt>
                <c:pt idx="2">
                  <c:v>27770</c:v>
                </c:pt>
                <c:pt idx="3">
                  <c:v>24040</c:v>
                </c:pt>
                <c:pt idx="4">
                  <c:v>21590</c:v>
                </c:pt>
                <c:pt idx="5">
                  <c:v>20370</c:v>
                </c:pt>
                <c:pt idx="6">
                  <c:v>20142</c:v>
                </c:pt>
                <c:pt idx="7">
                  <c:v>20358</c:v>
                </c:pt>
                <c:pt idx="8">
                  <c:v>20670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Summary!$A$3</c:f>
              <c:strCache>
                <c:ptCount val="1"/>
                <c:pt idx="0">
                  <c:v>Former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Summary!$B$3:$J$3</c:f>
              <c:numCache>
                <c:formatCode>#,##0</c:formatCode>
                <c:ptCount val="9"/>
                <c:pt idx="0">
                  <c:v>154000</c:v>
                </c:pt>
                <c:pt idx="1">
                  <c:v>150850</c:v>
                </c:pt>
                <c:pt idx="2">
                  <c:v>140500</c:v>
                </c:pt>
                <c:pt idx="3">
                  <c:v>126250</c:v>
                </c:pt>
                <c:pt idx="4">
                  <c:v>109120</c:v>
                </c:pt>
                <c:pt idx="5">
                  <c:v>92740</c:v>
                </c:pt>
                <c:pt idx="6">
                  <c:v>79010</c:v>
                </c:pt>
                <c:pt idx="7">
                  <c:v>69320</c:v>
                </c:pt>
                <c:pt idx="8">
                  <c:v>63540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Former 85+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Summary!$B$4:$J$4</c:f>
              <c:numCache>
                <c:formatCode>#,##0</c:formatCode>
                <c:ptCount val="9"/>
                <c:pt idx="0">
                  <c:v>5620</c:v>
                </c:pt>
                <c:pt idx="1">
                  <c:v>7080</c:v>
                </c:pt>
                <c:pt idx="2">
                  <c:v>9430</c:v>
                </c:pt>
                <c:pt idx="3">
                  <c:v>13080</c:v>
                </c:pt>
                <c:pt idx="4">
                  <c:v>15500</c:v>
                </c:pt>
                <c:pt idx="5">
                  <c:v>15610</c:v>
                </c:pt>
                <c:pt idx="6">
                  <c:v>13890</c:v>
                </c:pt>
                <c:pt idx="7">
                  <c:v>10590</c:v>
                </c:pt>
                <c:pt idx="8">
                  <c:v>8130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Summary!$A$5</c:f>
              <c:strCache>
                <c:ptCount val="1"/>
                <c:pt idx="0">
                  <c:v>Dependent adults excluding widows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Summary!$B$5:$J$5</c:f>
              <c:numCache>
                <c:formatCode>#,##0</c:formatCode>
                <c:ptCount val="9"/>
                <c:pt idx="0">
                  <c:v>98110</c:v>
                </c:pt>
                <c:pt idx="1">
                  <c:v>96000</c:v>
                </c:pt>
                <c:pt idx="2">
                  <c:v>89580</c:v>
                </c:pt>
                <c:pt idx="3">
                  <c:v>80050</c:v>
                </c:pt>
                <c:pt idx="4">
                  <c:v>69590</c:v>
                </c:pt>
                <c:pt idx="5">
                  <c:v>60130</c:v>
                </c:pt>
                <c:pt idx="6">
                  <c:v>52570</c:v>
                </c:pt>
                <c:pt idx="7">
                  <c:v>47410</c:v>
                </c:pt>
                <c:pt idx="8">
                  <c:v>44410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Summary!$A$6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Summary!$B$6:$J$6</c:f>
              <c:numCache>
                <c:formatCode>_-* #,##0_-;\-* #,##0_-;_-* "-"??_-;_-@_-</c:formatCode>
                <c:ptCount val="9"/>
                <c:pt idx="0">
                  <c:v>50694.566999999995</c:v>
                </c:pt>
                <c:pt idx="1">
                  <c:v>46587.895074047075</c:v>
                </c:pt>
                <c:pt idx="2">
                  <c:v>38446.859613266628</c:v>
                </c:pt>
                <c:pt idx="3">
                  <c:v>33000.166934678833</c:v>
                </c:pt>
                <c:pt idx="4">
                  <c:v>29622.924881550134</c:v>
                </c:pt>
                <c:pt idx="5">
                  <c:v>28466.511160050766</c:v>
                </c:pt>
                <c:pt idx="6">
                  <c:v>29205.904693551049</c:v>
                </c:pt>
                <c:pt idx="7">
                  <c:v>30497.952989780773</c:v>
                </c:pt>
                <c:pt idx="8">
                  <c:v>31748.383060077645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68320"/>
        <c:axId val="159369856"/>
      </c:lineChart>
      <c:catAx>
        <c:axId val="159368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369856"/>
        <c:crosses val="autoZero"/>
        <c:auto val="1"/>
        <c:lblAlgn val="ctr"/>
        <c:lblOffset val="100"/>
        <c:noMultiLvlLbl val="0"/>
      </c:catAx>
      <c:valAx>
        <c:axId val="159369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9368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Sheet2!$B$1:$I$1</c:f>
              <c:numCache>
                <c:formatCode>General</c:formatCode>
                <c:ptCount val="8"/>
                <c:pt idx="0">
                  <c:v>2013</c:v>
                </c:pt>
                <c:pt idx="1">
                  <c:v>2021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Sheet2!$B$2:$I$2</c:f>
              <c:numCache>
                <c:formatCode>General</c:formatCode>
                <c:ptCount val="8"/>
                <c:pt idx="0">
                  <c:v>30830</c:v>
                </c:pt>
                <c:pt idx="1">
                  <c:v>27772</c:v>
                </c:pt>
                <c:pt idx="2">
                  <c:v>24044</c:v>
                </c:pt>
                <c:pt idx="3">
                  <c:v>21589</c:v>
                </c:pt>
                <c:pt idx="4">
                  <c:v>20368</c:v>
                </c:pt>
                <c:pt idx="5">
                  <c:v>20142</c:v>
                </c:pt>
                <c:pt idx="6">
                  <c:v>20358</c:v>
                </c:pt>
                <c:pt idx="7">
                  <c:v>20665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98048"/>
        <c:axId val="148103936"/>
      </c:lineChart>
      <c:catAx>
        <c:axId val="1480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03936"/>
        <c:crosses val="autoZero"/>
        <c:auto val="1"/>
        <c:lblAlgn val="ctr"/>
        <c:lblOffset val="100"/>
        <c:noMultiLvlLbl val="0"/>
      </c:catAx>
      <c:valAx>
        <c:axId val="14810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09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Projected former age gps'!$A$36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9"/>
              <c:pt idx="0">
                <c:v>2013</c:v>
              </c:pt>
              <c:pt idx="1">
                <c:v>2015</c:v>
              </c:pt>
              <c:pt idx="2">
                <c:v>2020</c:v>
              </c:pt>
              <c:pt idx="3">
                <c:v>2025</c:v>
              </c:pt>
              <c:pt idx="4">
                <c:v>2030</c:v>
              </c:pt>
              <c:pt idx="5">
                <c:v>2035</c:v>
              </c:pt>
              <c:pt idx="6">
                <c:v>2040</c:v>
              </c:pt>
              <c:pt idx="7">
                <c:v>2045</c:v>
              </c:pt>
              <c:pt idx="8">
                <c:v>2050</c:v>
              </c:pt>
            </c:numLit>
          </c:cat>
          <c:val>
            <c:numRef>
              <c:f>'New Projected former age gps'!$B$36:$J$36</c:f>
              <c:numCache>
                <c:formatCode>0</c:formatCode>
                <c:ptCount val="9"/>
                <c:pt idx="0">
                  <c:v>74675</c:v>
                </c:pt>
                <c:pt idx="1">
                  <c:v>79021.771434191425</c:v>
                </c:pt>
                <c:pt idx="2">
                  <c:v>88453.648766848448</c:v>
                </c:pt>
                <c:pt idx="3">
                  <c:v>96312.702368958388</c:v>
                </c:pt>
                <c:pt idx="4">
                  <c:v>98283.995917307853</c:v>
                </c:pt>
                <c:pt idx="5">
                  <c:v>87959.098921270663</c:v>
                </c:pt>
                <c:pt idx="6">
                  <c:v>69435.811214043366</c:v>
                </c:pt>
                <c:pt idx="7">
                  <c:v>50405.025696097109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Projected former age gps'!$A$37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9"/>
              <c:pt idx="0">
                <c:v>2013</c:v>
              </c:pt>
              <c:pt idx="1">
                <c:v>2015</c:v>
              </c:pt>
              <c:pt idx="2">
                <c:v>2020</c:v>
              </c:pt>
              <c:pt idx="3">
                <c:v>2025</c:v>
              </c:pt>
              <c:pt idx="4">
                <c:v>2030</c:v>
              </c:pt>
              <c:pt idx="5">
                <c:v>2035</c:v>
              </c:pt>
              <c:pt idx="6">
                <c:v>2040</c:v>
              </c:pt>
              <c:pt idx="7">
                <c:v>2045</c:v>
              </c:pt>
              <c:pt idx="8">
                <c:v>2050</c:v>
              </c:pt>
            </c:numLit>
          </c:cat>
          <c:val>
            <c:numRef>
              <c:f>'New Projected former age gps'!$B$37:$J$37</c:f>
              <c:numCache>
                <c:formatCode>0</c:formatCode>
                <c:ptCount val="9"/>
                <c:pt idx="0">
                  <c:v>7035</c:v>
                </c:pt>
                <c:pt idx="1">
                  <c:v>7721.8719430748379</c:v>
                </c:pt>
                <c:pt idx="2">
                  <c:v>8602.3593968336027</c:v>
                </c:pt>
                <c:pt idx="3">
                  <c:v>9747.9633416110155</c:v>
                </c:pt>
                <c:pt idx="4">
                  <c:v>11759.849430225921</c:v>
                </c:pt>
                <c:pt idx="5">
                  <c:v>13766.228142991789</c:v>
                </c:pt>
                <c:pt idx="6">
                  <c:v>14660.722340691304</c:v>
                </c:pt>
                <c:pt idx="7">
                  <c:v>15083.905512226851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Projected former age gps'!$A$38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9"/>
              <c:pt idx="0">
                <c:v>2013</c:v>
              </c:pt>
              <c:pt idx="1">
                <c:v>2015</c:v>
              </c:pt>
              <c:pt idx="2">
                <c:v>2020</c:v>
              </c:pt>
              <c:pt idx="3">
                <c:v>2025</c:v>
              </c:pt>
              <c:pt idx="4">
                <c:v>2030</c:v>
              </c:pt>
              <c:pt idx="5">
                <c:v>2035</c:v>
              </c:pt>
              <c:pt idx="6">
                <c:v>2040</c:v>
              </c:pt>
              <c:pt idx="7">
                <c:v>2045</c:v>
              </c:pt>
              <c:pt idx="8">
                <c:v>2050</c:v>
              </c:pt>
            </c:numLit>
          </c:cat>
          <c:val>
            <c:numRef>
              <c:f>'New Projected former age gps'!$B$38:$J$38</c:f>
              <c:numCache>
                <c:formatCode>0</c:formatCode>
                <c:ptCount val="9"/>
                <c:pt idx="0">
                  <c:v>183692</c:v>
                </c:pt>
                <c:pt idx="1">
                  <c:v>179274.82197234099</c:v>
                </c:pt>
                <c:pt idx="2">
                  <c:v>166558.09537336734</c:v>
                </c:pt>
                <c:pt idx="3">
                  <c:v>153737.60969108294</c:v>
                </c:pt>
                <c:pt idx="4">
                  <c:v>137932.69729423267</c:v>
                </c:pt>
                <c:pt idx="5">
                  <c:v>119817.58804152317</c:v>
                </c:pt>
                <c:pt idx="6">
                  <c:v>101436.45554671994</c:v>
                </c:pt>
                <c:pt idx="7">
                  <c:v>84926.877171358879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94880"/>
        <c:axId val="157196672"/>
      </c:lineChart>
      <c:catAx>
        <c:axId val="1571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96672"/>
        <c:crosses val="autoZero"/>
        <c:auto val="1"/>
        <c:lblAlgn val="ctr"/>
        <c:lblOffset val="100"/>
        <c:noMultiLvlLbl val="0"/>
      </c:catAx>
      <c:valAx>
        <c:axId val="1571966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719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Projected former age gps'!$J$2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'New Projected former age gps'!$K$1:$S$1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Projected former age gps'!$K$2:$S$2</c:f>
              <c:numCache>
                <c:formatCode>0</c:formatCode>
                <c:ptCount val="9"/>
                <c:pt idx="0">
                  <c:v>90774</c:v>
                </c:pt>
                <c:pt idx="1">
                  <c:v>94230.395545812382</c:v>
                </c:pt>
                <c:pt idx="2">
                  <c:v>96943.224317775792</c:v>
                </c:pt>
                <c:pt idx="3">
                  <c:v>89060.904842692325</c:v>
                </c:pt>
                <c:pt idx="4">
                  <c:v>75748.50582162122</c:v>
                </c:pt>
                <c:pt idx="5">
                  <c:v>60290.993034952742</c:v>
                </c:pt>
                <c:pt idx="6">
                  <c:v>44968.281673731202</c:v>
                </c:pt>
                <c:pt idx="7">
                  <c:v>33097.051477331275</c:v>
                </c:pt>
                <c:pt idx="8">
                  <c:v>25305.579382527612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Projected former age gps'!$J$3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'New Projected former age gps'!$K$1:$S$1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Projected former age gps'!$K$3:$S$3</c:f>
              <c:numCache>
                <c:formatCode>0</c:formatCode>
                <c:ptCount val="9"/>
                <c:pt idx="0">
                  <c:v>5623</c:v>
                </c:pt>
                <c:pt idx="1">
                  <c:v>7079.5396017680059</c:v>
                </c:pt>
                <c:pt idx="2">
                  <c:v>9426.5792357494665</c:v>
                </c:pt>
                <c:pt idx="3">
                  <c:v>13081.310506516644</c:v>
                </c:pt>
                <c:pt idx="4">
                  <c:v>15503.021748162586</c:v>
                </c:pt>
                <c:pt idx="5">
                  <c:v>15606.050127425509</c:v>
                </c:pt>
                <c:pt idx="6">
                  <c:v>13891.889878008093</c:v>
                </c:pt>
                <c:pt idx="7">
                  <c:v>10587.046582263982</c:v>
                </c:pt>
                <c:pt idx="8">
                  <c:v>8132.2667824214695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Projected former age gps'!$J$4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'New Projected former age gps'!$K$1:$S$1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Projected former age gps'!$K$4:$S$4</c:f>
              <c:numCache>
                <c:formatCode>0</c:formatCode>
                <c:ptCount val="9"/>
                <c:pt idx="0">
                  <c:v>153997</c:v>
                </c:pt>
                <c:pt idx="1">
                  <c:v>150850.33816927631</c:v>
                </c:pt>
                <c:pt idx="2">
                  <c:v>140503.20504739846</c:v>
                </c:pt>
                <c:pt idx="3">
                  <c:v>126245.70435044526</c:v>
                </c:pt>
                <c:pt idx="4">
                  <c:v>109117.5501287643</c:v>
                </c:pt>
                <c:pt idx="5">
                  <c:v>92734.55733931408</c:v>
                </c:pt>
                <c:pt idx="6">
                  <c:v>79011.633609818484</c:v>
                </c:pt>
                <c:pt idx="7">
                  <c:v>69321.524556701901</c:v>
                </c:pt>
                <c:pt idx="8">
                  <c:v>63537.959827940685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97664"/>
        <c:axId val="158899200"/>
      </c:lineChart>
      <c:catAx>
        <c:axId val="1588976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8899200"/>
        <c:crosses val="autoZero"/>
        <c:auto val="1"/>
        <c:lblAlgn val="ctr"/>
        <c:lblOffset val="100"/>
        <c:noMultiLvlLbl val="0"/>
      </c:catAx>
      <c:valAx>
        <c:axId val="1588992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889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LLTI2'!$A$23</c:f>
              <c:strCache>
                <c:ptCount val="1"/>
                <c:pt idx="0">
                  <c:v>65+</c:v>
                </c:pt>
              </c:strCache>
            </c:strRef>
          </c:tx>
          <c:marker>
            <c:symbol val="none"/>
          </c:marker>
          <c:cat>
            <c:numRef>
              <c:f>'New LLTI2'!$B$22:$J$22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 formatCode="General">
                  <c:v>2050</c:v>
                </c:pt>
              </c:numCache>
            </c:numRef>
          </c:cat>
          <c:val>
            <c:numRef>
              <c:f>'New LLTI2'!$B$23:$J$23</c:f>
              <c:numCache>
                <c:formatCode>0</c:formatCode>
                <c:ptCount val="9"/>
                <c:pt idx="0">
                  <c:v>34532.852000000006</c:v>
                </c:pt>
                <c:pt idx="1">
                  <c:v>36609.937278576144</c:v>
                </c:pt>
                <c:pt idx="2">
                  <c:v>39124.630474845289</c:v>
                </c:pt>
                <c:pt idx="3">
                  <c:v>37347.731578706196</c:v>
                </c:pt>
                <c:pt idx="4">
                  <c:v>32657.429667341392</c:v>
                </c:pt>
                <c:pt idx="5">
                  <c:v>26406.869816961858</c:v>
                </c:pt>
                <c:pt idx="6">
                  <c:v>19979.21504352245</c:v>
                </c:pt>
                <c:pt idx="7">
                  <c:v>14785.709213188113</c:v>
                </c:pt>
                <c:pt idx="8">
                  <c:v>11085.819732353555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LLTI2'!$A$24</c:f>
              <c:strCache>
                <c:ptCount val="1"/>
                <c:pt idx="0">
                  <c:v>85+</c:v>
                </c:pt>
              </c:strCache>
            </c:strRef>
          </c:tx>
          <c:marker>
            <c:symbol val="none"/>
          </c:marker>
          <c:cat>
            <c:numRef>
              <c:f>'New LLTI2'!$B$22:$J$22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 formatCode="General">
                  <c:v>2050</c:v>
                </c:pt>
              </c:numCache>
            </c:numRef>
          </c:cat>
          <c:val>
            <c:numRef>
              <c:f>'New LLTI2'!$B$24:$J$24</c:f>
              <c:numCache>
                <c:formatCode>0</c:formatCode>
                <c:ptCount val="9"/>
                <c:pt idx="0">
                  <c:v>2856.4840000000004</c:v>
                </c:pt>
                <c:pt idx="1">
                  <c:v>3596.4061176981463</c:v>
                </c:pt>
                <c:pt idx="2">
                  <c:v>4788.7022517607284</c:v>
                </c:pt>
                <c:pt idx="3">
                  <c:v>6645.3057373104557</c:v>
                </c:pt>
                <c:pt idx="4">
                  <c:v>7875.5350480665929</c:v>
                </c:pt>
                <c:pt idx="5">
                  <c:v>7927.8734647321571</c:v>
                </c:pt>
                <c:pt idx="6">
                  <c:v>7057.0800580281111</c:v>
                </c:pt>
                <c:pt idx="7">
                  <c:v>5378.2196637901034</c:v>
                </c:pt>
                <c:pt idx="8">
                  <c:v>4131.1915254701062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LLTI2'!$A$25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'New LLTI2'!$B$22:$J$22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 formatCode="General">
                  <c:v>2050</c:v>
                </c:pt>
              </c:numCache>
            </c:numRef>
          </c:cat>
          <c:val>
            <c:numRef>
              <c:f>'New LLTI2'!$B$25:$J$25</c:f>
              <c:numCache>
                <c:formatCode>0</c:formatCode>
                <c:ptCount val="9"/>
                <c:pt idx="0">
                  <c:v>45741.524000000005</c:v>
                </c:pt>
                <c:pt idx="1">
                  <c:v>46307.15777550832</c:v>
                </c:pt>
                <c:pt idx="2">
                  <c:v>45769.052276477705</c:v>
                </c:pt>
                <c:pt idx="3">
                  <c:v>42185.564279871876</c:v>
                </c:pt>
                <c:pt idx="4">
                  <c:v>35923.2467536978</c:v>
                </c:pt>
                <c:pt idx="5">
                  <c:v>28793.900857548248</c:v>
                </c:pt>
                <c:pt idx="6">
                  <c:v>22296.313650131477</c:v>
                </c:pt>
                <c:pt idx="7">
                  <c:v>17385.291243667769</c:v>
                </c:pt>
                <c:pt idx="8">
                  <c:v>13881.256313768872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4032"/>
        <c:axId val="157325568"/>
      </c:lineChart>
      <c:catAx>
        <c:axId val="157324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7325568"/>
        <c:crosses val="autoZero"/>
        <c:auto val="1"/>
        <c:lblAlgn val="ctr"/>
        <c:lblOffset val="100"/>
        <c:noMultiLvlLbl val="0"/>
      </c:catAx>
      <c:valAx>
        <c:axId val="1573255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732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ADL2'!$A$26</c:f>
              <c:strCache>
                <c:ptCount val="1"/>
                <c:pt idx="0">
                  <c:v>65+</c:v>
                </c:pt>
              </c:strCache>
            </c:strRef>
          </c:tx>
          <c:marker>
            <c:symbol val="none"/>
          </c:marker>
          <c:cat>
            <c:numRef>
              <c:f>'New ADL2'!$B$25:$J$25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ADL2'!$B$26:$J$26</c:f>
              <c:numCache>
                <c:formatCode>0</c:formatCode>
                <c:ptCount val="9"/>
                <c:pt idx="0">
                  <c:v>20540.005000000001</c:v>
                </c:pt>
                <c:pt idx="1">
                  <c:v>21889.554122579215</c:v>
                </c:pt>
                <c:pt idx="2">
                  <c:v>23818.407463989519</c:v>
                </c:pt>
                <c:pt idx="3">
                  <c:v>23285.66482266783</c:v>
                </c:pt>
                <c:pt idx="4">
                  <c:v>20646.049388232994</c:v>
                </c:pt>
                <c:pt idx="5">
                  <c:v>16975.430872290181</c:v>
                </c:pt>
                <c:pt idx="6">
                  <c:v>12908.361378701407</c:v>
                </c:pt>
                <c:pt idx="7">
                  <c:v>9586.0118697823655</c:v>
                </c:pt>
                <c:pt idx="8">
                  <c:v>7160.2245210209403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ADL2'!$A$27</c:f>
              <c:strCache>
                <c:ptCount val="1"/>
                <c:pt idx="0">
                  <c:v>85+</c:v>
                </c:pt>
              </c:strCache>
            </c:strRef>
          </c:tx>
          <c:marker>
            <c:symbol val="none"/>
          </c:marker>
          <c:cat>
            <c:numRef>
              <c:f>'New ADL2'!$B$25:$J$25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ADL2'!$B$27:$J$27</c:f>
              <c:numCache>
                <c:formatCode>0</c:formatCode>
                <c:ptCount val="9"/>
                <c:pt idx="0">
                  <c:v>2018.6569999999999</c:v>
                </c:pt>
                <c:pt idx="1">
                  <c:v>2541.554717034714</c:v>
                </c:pt>
                <c:pt idx="2">
                  <c:v>3384.1419456340577</c:v>
                </c:pt>
                <c:pt idx="3">
                  <c:v>4696.1904718394753</c:v>
                </c:pt>
                <c:pt idx="4">
                  <c:v>5565.5848075903677</c:v>
                </c:pt>
                <c:pt idx="5">
                  <c:v>5602.5719957457577</c:v>
                </c:pt>
                <c:pt idx="6">
                  <c:v>4987.1884662049051</c:v>
                </c:pt>
                <c:pt idx="7">
                  <c:v>3800.7497230327699</c:v>
                </c:pt>
                <c:pt idx="8">
                  <c:v>2919.4837748893074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ADL2'!$A$28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'New ADL2'!$B$25:$J$25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ADL2'!$B$28:$J$28</c:f>
              <c:numCache>
                <c:formatCode>0</c:formatCode>
                <c:ptCount val="9"/>
                <c:pt idx="0">
                  <c:v>25710.564999999999</c:v>
                </c:pt>
                <c:pt idx="1">
                  <c:v>26363.590305910315</c:v>
                </c:pt>
                <c:pt idx="2">
                  <c:v>26885.112245719356</c:v>
                </c:pt>
                <c:pt idx="3">
                  <c:v>25517.230515109361</c:v>
                </c:pt>
                <c:pt idx="4">
                  <c:v>22152.223177778829</c:v>
                </c:pt>
                <c:pt idx="5">
                  <c:v>18078.699636444984</c:v>
                </c:pt>
                <c:pt idx="6">
                  <c:v>13980.716632834105</c:v>
                </c:pt>
                <c:pt idx="7">
                  <c:v>10789.922303998463</c:v>
                </c:pt>
                <c:pt idx="8">
                  <c:v>8453.259965105548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53472"/>
        <c:axId val="158955008"/>
      </c:lineChart>
      <c:catAx>
        <c:axId val="158953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8955008"/>
        <c:crosses val="autoZero"/>
        <c:auto val="1"/>
        <c:lblAlgn val="ctr"/>
        <c:lblOffset val="100"/>
        <c:noMultiLvlLbl val="0"/>
      </c:catAx>
      <c:valAx>
        <c:axId val="1589550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895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Dementia 2'!$A$17</c:f>
              <c:strCache>
                <c:ptCount val="1"/>
                <c:pt idx="0">
                  <c:v>Aged 65+</c:v>
                </c:pt>
              </c:strCache>
            </c:strRef>
          </c:tx>
          <c:marker>
            <c:symbol val="none"/>
          </c:marker>
          <c:cat>
            <c:numRef>
              <c:f>'New Dementia 2'!$B$16:$J$16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Dementia 2'!$B$17:$J$17</c:f>
              <c:numCache>
                <c:formatCode>0</c:formatCode>
                <c:ptCount val="9"/>
                <c:pt idx="0">
                  <c:v>5313.5962</c:v>
                </c:pt>
                <c:pt idx="1">
                  <c:v>5900.7382383573058</c:v>
                </c:pt>
                <c:pt idx="2">
                  <c:v>6899.9283874544635</c:v>
                </c:pt>
                <c:pt idx="3">
                  <c:v>7492.0300246233328</c:v>
                </c:pt>
                <c:pt idx="4">
                  <c:v>7365.8055856837163</c:v>
                </c:pt>
                <c:pt idx="5">
                  <c:v>6661.0750855872375</c:v>
                </c:pt>
                <c:pt idx="6">
                  <c:v>5445.9543087930597</c:v>
                </c:pt>
                <c:pt idx="7">
                  <c:v>4199.1575033947165</c:v>
                </c:pt>
                <c:pt idx="8">
                  <c:v>3124.5778675223833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Dementia 2'!$A$18</c:f>
              <c:strCache>
                <c:ptCount val="1"/>
                <c:pt idx="0">
                  <c:v>Aged 85+</c:v>
                </c:pt>
              </c:strCache>
            </c:strRef>
          </c:tx>
          <c:marker>
            <c:symbol val="none"/>
          </c:marker>
          <c:cat>
            <c:numRef>
              <c:f>'New Dementia 2'!$B$16:$J$16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Dementia 2'!$B$18:$J$18</c:f>
              <c:numCache>
                <c:formatCode>0</c:formatCode>
                <c:ptCount val="9"/>
                <c:pt idx="0">
                  <c:v>1282.8289000000002</c:v>
                </c:pt>
                <c:pt idx="1">
                  <c:v>1622.0016794916207</c:v>
                </c:pt>
                <c:pt idx="2">
                  <c:v>2140.3250143474611</c:v>
                </c:pt>
                <c:pt idx="3">
                  <c:v>2948.2947490875608</c:v>
                </c:pt>
                <c:pt idx="4">
                  <c:v>3603.4663391725448</c:v>
                </c:pt>
                <c:pt idx="5">
                  <c:v>3757.1824642740116</c:v>
                </c:pt>
                <c:pt idx="6">
                  <c:v>3436.9654070475053</c:v>
                </c:pt>
                <c:pt idx="7">
                  <c:v>2714.4011361684506</c:v>
                </c:pt>
                <c:pt idx="8">
                  <c:v>2065.0383238311933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2480"/>
        <c:axId val="159174016"/>
      </c:lineChart>
      <c:catAx>
        <c:axId val="1591724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174016"/>
        <c:crosses val="autoZero"/>
        <c:auto val="1"/>
        <c:lblAlgn val="ctr"/>
        <c:lblOffset val="100"/>
        <c:noMultiLvlLbl val="0"/>
      </c:catAx>
      <c:valAx>
        <c:axId val="1591740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917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Alcohol2'!$A$24</c:f>
              <c:strCache>
                <c:ptCount val="1"/>
                <c:pt idx="0">
                  <c:v>Under 65</c:v>
                </c:pt>
              </c:strCache>
            </c:strRef>
          </c:tx>
          <c:marker>
            <c:symbol val="none"/>
          </c:marker>
          <c:cat>
            <c:numRef>
              <c:f>'New Alcohol2'!$B$23:$J$23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Alcohol2'!$B$24:$J$24</c:f>
              <c:numCache>
                <c:formatCode>0</c:formatCode>
                <c:ptCount val="9"/>
                <c:pt idx="0">
                  <c:v>5500.4009999999998</c:v>
                </c:pt>
                <c:pt idx="1">
                  <c:v>4925.9350082413648</c:v>
                </c:pt>
                <c:pt idx="2">
                  <c:v>3789.7183234771737</c:v>
                </c:pt>
                <c:pt idx="3">
                  <c:v>3235.0775571745053</c:v>
                </c:pt>
                <c:pt idx="4">
                  <c:v>2903.10685472145</c:v>
                </c:pt>
                <c:pt idx="5">
                  <c:v>2822.5900944794371</c:v>
                </c:pt>
                <c:pt idx="6">
                  <c:v>2961.7716184395931</c:v>
                </c:pt>
                <c:pt idx="7">
                  <c:v>3151.5291579052455</c:v>
                </c:pt>
                <c:pt idx="8">
                  <c:v>3326.2170987509371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Alcohol2'!$A$25</c:f>
              <c:strCache>
                <c:ptCount val="1"/>
                <c:pt idx="0">
                  <c:v>65 and over</c:v>
                </c:pt>
              </c:strCache>
            </c:strRef>
          </c:tx>
          <c:marker>
            <c:symbol val="none"/>
          </c:marker>
          <c:cat>
            <c:numRef>
              <c:f>'New Alcohol2'!$B$23:$J$23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Alcohol2'!$B$25:$J$25</c:f>
              <c:numCache>
                <c:formatCode>0</c:formatCode>
                <c:ptCount val="9"/>
                <c:pt idx="0">
                  <c:v>7897.3380000000006</c:v>
                </c:pt>
                <c:pt idx="1">
                  <c:v>8198.0444124856749</c:v>
                </c:pt>
                <c:pt idx="2">
                  <c:v>8434.0605156464935</c:v>
                </c:pt>
                <c:pt idx="3">
                  <c:v>7748.2987213142324</c:v>
                </c:pt>
                <c:pt idx="4">
                  <c:v>6590.1200064810437</c:v>
                </c:pt>
                <c:pt idx="5">
                  <c:v>5245.3163940408867</c:v>
                </c:pt>
                <c:pt idx="6">
                  <c:v>3912.2405056146144</c:v>
                </c:pt>
                <c:pt idx="7">
                  <c:v>2879.4434785278208</c:v>
                </c:pt>
                <c:pt idx="8">
                  <c:v>2201.5854062799017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Alcohol2'!$A$26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'New Alcohol2'!$B$23:$J$23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Alcohol2'!$B$26:$J$26</c:f>
              <c:numCache>
                <c:formatCode>0</c:formatCode>
                <c:ptCount val="9"/>
                <c:pt idx="0">
                  <c:v>13397.739000000001</c:v>
                </c:pt>
                <c:pt idx="1">
                  <c:v>13123.979420727039</c:v>
                </c:pt>
                <c:pt idx="2">
                  <c:v>12223.778839123668</c:v>
                </c:pt>
                <c:pt idx="3">
                  <c:v>10983.376278488737</c:v>
                </c:pt>
                <c:pt idx="4">
                  <c:v>9493.2268612024927</c:v>
                </c:pt>
                <c:pt idx="5">
                  <c:v>8067.9064885203243</c:v>
                </c:pt>
                <c:pt idx="6">
                  <c:v>6874.0121240542076</c:v>
                </c:pt>
                <c:pt idx="7">
                  <c:v>6030.9726364330663</c:v>
                </c:pt>
                <c:pt idx="8">
                  <c:v>5527.8025050308388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10976"/>
        <c:axId val="159312512"/>
      </c:lineChart>
      <c:catAx>
        <c:axId val="159310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312512"/>
        <c:crosses val="autoZero"/>
        <c:auto val="1"/>
        <c:lblAlgn val="ctr"/>
        <c:lblOffset val="100"/>
        <c:noMultiLvlLbl val="0"/>
      </c:catAx>
      <c:valAx>
        <c:axId val="159312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931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Former &amp; current dependants'!$A$56:$B$56</c:f>
              <c:strCache>
                <c:ptCount val="1"/>
                <c:pt idx="0">
                  <c:v>All dependent children</c:v>
                </c:pt>
              </c:strCache>
            </c:strRef>
          </c:tx>
          <c:marker>
            <c:symbol val="none"/>
          </c:marker>
          <c:cat>
            <c:numRef>
              <c:f>'New Former &amp; current dependants'!$C$55:$K$55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Former &amp; current dependants'!$C$56:$K$56</c:f>
              <c:numCache>
                <c:formatCode>_-* #,##0_-;\-* #,##0_-;_-* "-"??_-;_-@_-</c:formatCode>
                <c:ptCount val="9"/>
                <c:pt idx="0">
                  <c:v>50694.566999999995</c:v>
                </c:pt>
                <c:pt idx="1">
                  <c:v>46587.895074047075</c:v>
                </c:pt>
                <c:pt idx="2">
                  <c:v>38446.859613266628</c:v>
                </c:pt>
                <c:pt idx="3">
                  <c:v>33000.166934678833</c:v>
                </c:pt>
                <c:pt idx="4">
                  <c:v>29622.924881550134</c:v>
                </c:pt>
                <c:pt idx="5">
                  <c:v>28466.511160050766</c:v>
                </c:pt>
                <c:pt idx="6">
                  <c:v>29205.904693551049</c:v>
                </c:pt>
                <c:pt idx="7">
                  <c:v>30497.952989780773</c:v>
                </c:pt>
                <c:pt idx="8">
                  <c:v>31748.383060077645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'New Former &amp; current dependants'!$A$57:$B$57</c:f>
              <c:strCache>
                <c:ptCount val="1"/>
                <c:pt idx="0">
                  <c:v>All households with 1 dependent adult</c:v>
                </c:pt>
              </c:strCache>
            </c:strRef>
          </c:tx>
          <c:marker>
            <c:symbol val="none"/>
          </c:marker>
          <c:cat>
            <c:numRef>
              <c:f>'New Former &amp; current dependants'!$C$55:$K$55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Former &amp; current dependants'!$C$57:$K$57</c:f>
              <c:numCache>
                <c:formatCode>0</c:formatCode>
                <c:ptCount val="9"/>
                <c:pt idx="0">
                  <c:v>98113.626000000018</c:v>
                </c:pt>
                <c:pt idx="1">
                  <c:v>96002.931644186872</c:v>
                </c:pt>
                <c:pt idx="2">
                  <c:v>89583.591072461975</c:v>
                </c:pt>
                <c:pt idx="3">
                  <c:v>80052.2339581009</c:v>
                </c:pt>
                <c:pt idx="4">
                  <c:v>69592.814272004151</c:v>
                </c:pt>
                <c:pt idx="5">
                  <c:v>60125.816805751107</c:v>
                </c:pt>
                <c:pt idx="6">
                  <c:v>52567.625814452418</c:v>
                </c:pt>
                <c:pt idx="7">
                  <c:v>47408.458745190364</c:v>
                </c:pt>
                <c:pt idx="8">
                  <c:v>44412.055459070536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'New Former &amp; current dependants'!$A$58:$B$58</c:f>
              <c:strCache>
                <c:ptCount val="1"/>
                <c:pt idx="0">
                  <c:v>Widows aged 65+</c:v>
                </c:pt>
              </c:strCache>
            </c:strRef>
          </c:tx>
          <c:marker>
            <c:symbol val="none"/>
          </c:marker>
          <c:cat>
            <c:numRef>
              <c:f>'New Former &amp; current dependants'!$C$55:$K$55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'New Former &amp; current dependants'!$C$58:$K$58</c:f>
              <c:numCache>
                <c:formatCode>0</c:formatCode>
                <c:ptCount val="9"/>
                <c:pt idx="0">
                  <c:v>27232.2</c:v>
                </c:pt>
                <c:pt idx="1">
                  <c:v>28269.118663743713</c:v>
                </c:pt>
                <c:pt idx="2">
                  <c:v>29082.967295332735</c:v>
                </c:pt>
                <c:pt idx="3">
                  <c:v>26718.271452807698</c:v>
                </c:pt>
                <c:pt idx="4">
                  <c:v>22724.551746486366</c:v>
                </c:pt>
                <c:pt idx="5">
                  <c:v>18087.29791048582</c:v>
                </c:pt>
                <c:pt idx="6">
                  <c:v>13490.48450211936</c:v>
                </c:pt>
                <c:pt idx="7">
                  <c:v>9929.1154431993818</c:v>
                </c:pt>
                <c:pt idx="8">
                  <c:v>7591.6738147582837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60064"/>
        <c:axId val="159561600"/>
      </c:lineChart>
      <c:catAx>
        <c:axId val="159560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561600"/>
        <c:crosses val="autoZero"/>
        <c:auto val="1"/>
        <c:lblAlgn val="ctr"/>
        <c:lblOffset val="100"/>
        <c:noMultiLvlLbl val="0"/>
      </c:catAx>
      <c:valAx>
        <c:axId val="15956160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5956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12</xdr:row>
      <xdr:rowOff>171450</xdr:rowOff>
    </xdr:from>
    <xdr:to>
      <xdr:col>16</xdr:col>
      <xdr:colOff>171450</xdr:colOff>
      <xdr:row>27</xdr:row>
      <xdr:rowOff>57150</xdr:rowOff>
    </xdr:to>
    <xdr:graphicFrame macro="">
      <xdr:nvGraphicFramePr>
        <xdr:cNvPr id="95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6</xdr:row>
      <xdr:rowOff>95250</xdr:rowOff>
    </xdr:from>
    <xdr:to>
      <xdr:col>13</xdr:col>
      <xdr:colOff>266700</xdr:colOff>
      <xdr:row>20</xdr:row>
      <xdr:rowOff>171450</xdr:rowOff>
    </xdr:to>
    <xdr:graphicFrame macro="">
      <xdr:nvGraphicFramePr>
        <xdr:cNvPr id="15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41</xdr:row>
      <xdr:rowOff>0</xdr:rowOff>
    </xdr:from>
    <xdr:to>
      <xdr:col>20</xdr:col>
      <xdr:colOff>304800</xdr:colOff>
      <xdr:row>55</xdr:row>
      <xdr:rowOff>76200</xdr:rowOff>
    </xdr:to>
    <xdr:graphicFrame macro="">
      <xdr:nvGraphicFramePr>
        <xdr:cNvPr id="106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228600</xdr:colOff>
      <xdr:row>6</xdr:row>
      <xdr:rowOff>142875</xdr:rowOff>
    </xdr:from>
    <xdr:to>
      <xdr:col>20</xdr:col>
      <xdr:colOff>104775</xdr:colOff>
      <xdr:row>21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16</xdr:row>
      <xdr:rowOff>133350</xdr:rowOff>
    </xdr:from>
    <xdr:to>
      <xdr:col>19</xdr:col>
      <xdr:colOff>152400</xdr:colOff>
      <xdr:row>31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17</xdr:row>
      <xdr:rowOff>161925</xdr:rowOff>
    </xdr:from>
    <xdr:to>
      <xdr:col>18</xdr:col>
      <xdr:colOff>438150</xdr:colOff>
      <xdr:row>32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13</xdr:row>
      <xdr:rowOff>47625</xdr:rowOff>
    </xdr:from>
    <xdr:to>
      <xdr:col>18</xdr:col>
      <xdr:colOff>180975</xdr:colOff>
      <xdr:row>27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21</xdr:row>
      <xdr:rowOff>114300</xdr:rowOff>
    </xdr:from>
    <xdr:to>
      <xdr:col>19</xdr:col>
      <xdr:colOff>57150</xdr:colOff>
      <xdr:row>36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39</xdr:row>
      <xdr:rowOff>66675</xdr:rowOff>
    </xdr:from>
    <xdr:to>
      <xdr:col>16</xdr:col>
      <xdr:colOff>781050</xdr:colOff>
      <xdr:row>53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171450</xdr:rowOff>
    </xdr:from>
    <xdr:to>
      <xdr:col>17</xdr:col>
      <xdr:colOff>552450</xdr:colOff>
      <xdr:row>15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" sqref="E1"/>
    </sheetView>
  </sheetViews>
  <sheetFormatPr defaultRowHeight="14.4" x14ac:dyDescent="0.3"/>
  <cols>
    <col min="3" max="3" width="13" customWidth="1"/>
    <col min="5" max="5" width="12" bestFit="1" customWidth="1"/>
  </cols>
  <sheetData>
    <row r="1" spans="1:5" ht="45.75" thickBot="1" x14ac:dyDescent="0.3">
      <c r="B1" t="s">
        <v>15</v>
      </c>
      <c r="C1" s="11" t="s">
        <v>217</v>
      </c>
      <c r="D1" s="11" t="s">
        <v>218</v>
      </c>
      <c r="E1" t="s">
        <v>16</v>
      </c>
    </row>
    <row r="2" spans="1:5" ht="16.5" thickBot="1" x14ac:dyDescent="0.3">
      <c r="A2" s="1" t="s">
        <v>0</v>
      </c>
      <c r="B2" s="2">
        <v>210</v>
      </c>
      <c r="C2" s="7">
        <f>B2/B13*100</f>
        <v>1.0055063442662198</v>
      </c>
      <c r="D2">
        <v>30830</v>
      </c>
      <c r="E2" s="8">
        <f>D2*C2/100</f>
        <v>309.99760593727552</v>
      </c>
    </row>
    <row r="3" spans="1:5" ht="16.5" thickBot="1" x14ac:dyDescent="0.3">
      <c r="A3" s="3" t="s">
        <v>1</v>
      </c>
      <c r="B3" s="4">
        <v>1920</v>
      </c>
      <c r="C3" s="7">
        <f>B3/B13*100</f>
        <v>9.1932008618625805</v>
      </c>
      <c r="D3">
        <v>30830</v>
      </c>
      <c r="E3" s="8">
        <f t="shared" ref="E3:E12" si="0">D3*C3/100</f>
        <v>2834.2638257122335</v>
      </c>
    </row>
    <row r="4" spans="1:5" ht="16.5" thickBot="1" x14ac:dyDescent="0.3">
      <c r="A4" s="3" t="s">
        <v>2</v>
      </c>
      <c r="B4" s="5">
        <v>2520</v>
      </c>
      <c r="C4" s="7">
        <f>B4/B13*100</f>
        <v>12.066076131194638</v>
      </c>
      <c r="D4">
        <v>30830</v>
      </c>
      <c r="E4" s="8">
        <f t="shared" si="0"/>
        <v>3719.9712712473065</v>
      </c>
    </row>
    <row r="5" spans="1:5" ht="16.5" thickBot="1" x14ac:dyDescent="0.3">
      <c r="A5" s="3" t="s">
        <v>3</v>
      </c>
      <c r="B5" s="4">
        <v>2145</v>
      </c>
      <c r="C5" s="7">
        <f>B5/B13*100</f>
        <v>10.270529087862101</v>
      </c>
      <c r="D5">
        <v>30830</v>
      </c>
      <c r="E5" s="8">
        <f t="shared" si="0"/>
        <v>3166.4041177878862</v>
      </c>
    </row>
    <row r="6" spans="1:5" ht="16.5" thickBot="1" x14ac:dyDescent="0.3">
      <c r="A6" s="3" t="s">
        <v>4</v>
      </c>
      <c r="B6" s="5">
        <v>1630</v>
      </c>
      <c r="C6" s="7">
        <f>B6/B13*100</f>
        <v>7.8046444816854201</v>
      </c>
      <c r="D6">
        <v>30830</v>
      </c>
      <c r="E6" s="8">
        <f t="shared" si="0"/>
        <v>2406.1718937036148</v>
      </c>
    </row>
    <row r="7" spans="1:5" ht="16.5" thickBot="1" x14ac:dyDescent="0.3">
      <c r="A7" s="3" t="s">
        <v>5</v>
      </c>
      <c r="B7" s="4">
        <v>1665</v>
      </c>
      <c r="C7" s="7">
        <f>B7/B13*100</f>
        <v>7.9722288723964567</v>
      </c>
      <c r="D7">
        <v>30830</v>
      </c>
      <c r="E7" s="8">
        <f t="shared" si="0"/>
        <v>2457.8381613598276</v>
      </c>
    </row>
    <row r="8" spans="1:5" ht="16.5" thickBot="1" x14ac:dyDescent="0.3">
      <c r="A8" s="3" t="s">
        <v>6</v>
      </c>
      <c r="B8" s="5">
        <v>2105</v>
      </c>
      <c r="C8" s="7">
        <f>B8/B13*100</f>
        <v>10.079004069906631</v>
      </c>
      <c r="D8">
        <v>30830</v>
      </c>
      <c r="E8" s="8">
        <f t="shared" si="0"/>
        <v>3107.3569547522143</v>
      </c>
    </row>
    <row r="9" spans="1:5" ht="16.5" thickBot="1" x14ac:dyDescent="0.3">
      <c r="A9" s="3" t="s">
        <v>7</v>
      </c>
      <c r="B9" s="4">
        <v>2955</v>
      </c>
      <c r="C9" s="7">
        <f>B9/B13*100</f>
        <v>14.148910701460379</v>
      </c>
      <c r="D9">
        <v>30830</v>
      </c>
      <c r="E9" s="8">
        <f t="shared" si="0"/>
        <v>4362.1091692602349</v>
      </c>
    </row>
    <row r="10" spans="1:5" ht="16.5" thickBot="1" x14ac:dyDescent="0.3">
      <c r="A10" s="3" t="s">
        <v>8</v>
      </c>
      <c r="B10" s="5">
        <v>3040</v>
      </c>
      <c r="C10" s="7">
        <f>B10/B13*100</f>
        <v>14.555901364615753</v>
      </c>
      <c r="D10">
        <v>30830</v>
      </c>
      <c r="E10" s="8">
        <f t="shared" si="0"/>
        <v>4487.5843907110366</v>
      </c>
    </row>
    <row r="11" spans="1:5" ht="16.5" thickBot="1" x14ac:dyDescent="0.3">
      <c r="A11" s="3" t="s">
        <v>9</v>
      </c>
      <c r="B11" s="4">
        <v>1680</v>
      </c>
      <c r="C11" s="7">
        <f>B11/B13*100</f>
        <v>8.0440507541297581</v>
      </c>
      <c r="D11">
        <v>30830</v>
      </c>
      <c r="E11" s="8">
        <f t="shared" si="0"/>
        <v>2479.9808474982042</v>
      </c>
    </row>
    <row r="12" spans="1:5" ht="16.5" thickBot="1" x14ac:dyDescent="0.3">
      <c r="A12" s="3" t="s">
        <v>10</v>
      </c>
      <c r="B12" s="5">
        <v>1015</v>
      </c>
      <c r="C12" s="7">
        <f>B12/B13*100</f>
        <v>4.8599473306200629</v>
      </c>
      <c r="D12">
        <v>30830</v>
      </c>
      <c r="E12" s="8">
        <f t="shared" si="0"/>
        <v>1498.3217620301655</v>
      </c>
    </row>
    <row r="13" spans="1:5" ht="15.75" x14ac:dyDescent="0.25">
      <c r="B13" s="6">
        <v>20885</v>
      </c>
      <c r="D13">
        <v>30830</v>
      </c>
      <c r="E13" s="8">
        <f>SUM(E2:E12)</f>
        <v>30830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J1"/>
    </sheetView>
  </sheetViews>
  <sheetFormatPr defaultRowHeight="14.4" x14ac:dyDescent="0.3"/>
  <sheetData>
    <row r="1" spans="1:10" ht="30" x14ac:dyDescent="0.25">
      <c r="A1" s="8" t="s">
        <v>11</v>
      </c>
      <c r="B1" s="40" t="s">
        <v>111</v>
      </c>
      <c r="C1" s="40" t="s">
        <v>112</v>
      </c>
      <c r="D1" s="40" t="s">
        <v>113</v>
      </c>
      <c r="E1" s="40" t="s">
        <v>114</v>
      </c>
      <c r="F1" s="40" t="s">
        <v>115</v>
      </c>
      <c r="G1" s="40" t="s">
        <v>107</v>
      </c>
      <c r="H1" s="40" t="s">
        <v>108</v>
      </c>
      <c r="I1" s="40" t="s">
        <v>109</v>
      </c>
      <c r="J1" s="40" t="s">
        <v>110</v>
      </c>
    </row>
    <row r="2" spans="1:10" ht="15" x14ac:dyDescent="0.25">
      <c r="A2" s="8">
        <v>19</v>
      </c>
      <c r="B2" s="8">
        <v>242</v>
      </c>
      <c r="C2" s="8">
        <v>151.07775852961726</v>
      </c>
      <c r="D2" s="8">
        <v>37.413111395243604</v>
      </c>
      <c r="E2" s="8">
        <v>253.07472306702584</v>
      </c>
      <c r="F2" s="8">
        <v>253.07472306702584</v>
      </c>
      <c r="G2" s="8">
        <v>253.07472306702584</v>
      </c>
      <c r="H2" s="8">
        <v>253.07472306702584</v>
      </c>
      <c r="I2" s="8">
        <v>253.07472306702584</v>
      </c>
      <c r="J2" s="8">
        <v>253.07472306702584</v>
      </c>
    </row>
    <row r="3" spans="1:10" ht="15" x14ac:dyDescent="0.25">
      <c r="A3" s="8">
        <v>24</v>
      </c>
      <c r="B3" s="8">
        <v>1446</v>
      </c>
      <c r="C3" s="8">
        <v>1254.4386603514888</v>
      </c>
      <c r="D3" s="8">
        <v>591.84367088211297</v>
      </c>
      <c r="E3" s="8">
        <v>741.84823650647456</v>
      </c>
      <c r="F3" s="8">
        <v>1786.8891419786046</v>
      </c>
      <c r="G3" s="8">
        <v>1786.8891419786046</v>
      </c>
      <c r="H3" s="8">
        <v>1786.8891419786046</v>
      </c>
      <c r="I3" s="8">
        <v>1786.8891419786046</v>
      </c>
      <c r="J3" s="8">
        <v>1786.8891419786046</v>
      </c>
    </row>
    <row r="4" spans="1:10" ht="15" x14ac:dyDescent="0.25">
      <c r="A4" s="8">
        <v>29</v>
      </c>
      <c r="B4" s="8">
        <v>1567</v>
      </c>
      <c r="C4" s="8">
        <v>1947.277689017794</v>
      </c>
      <c r="D4" s="8">
        <v>2244.945663734582</v>
      </c>
      <c r="E4" s="8">
        <v>1397.3785465572914</v>
      </c>
      <c r="F4" s="8">
        <v>1774.5017753319833</v>
      </c>
      <c r="G4" s="8">
        <v>3347.6037023617746</v>
      </c>
      <c r="H4" s="8">
        <v>3347.6037023617746</v>
      </c>
      <c r="I4" s="8">
        <v>3347.6037023617746</v>
      </c>
      <c r="J4" s="8">
        <v>3347.6037023617746</v>
      </c>
    </row>
    <row r="5" spans="1:10" ht="15" x14ac:dyDescent="0.25">
      <c r="A5" s="8">
        <v>34</v>
      </c>
      <c r="B5" s="8">
        <v>1625</v>
      </c>
      <c r="C5" s="8">
        <v>2016.1014503628887</v>
      </c>
      <c r="D5" s="8">
        <v>3029.7238863943139</v>
      </c>
      <c r="E5" s="8">
        <v>3227.785448315889</v>
      </c>
      <c r="F5" s="8">
        <v>2008.9674971090242</v>
      </c>
      <c r="G5" s="8">
        <v>2569.8621365499275</v>
      </c>
      <c r="H5" s="8">
        <v>4521.059416437909</v>
      </c>
      <c r="I5" s="8">
        <v>4521.059416437909</v>
      </c>
      <c r="J5" s="8">
        <v>4521.059416437909</v>
      </c>
    </row>
    <row r="6" spans="1:10" ht="15" x14ac:dyDescent="0.25">
      <c r="A6" s="8">
        <v>39</v>
      </c>
      <c r="B6" s="8">
        <v>1598</v>
      </c>
      <c r="C6" s="8">
        <v>1932.5773997277915</v>
      </c>
      <c r="D6" s="8">
        <v>2895.9384479734349</v>
      </c>
      <c r="E6" s="8">
        <v>3856.2779008087923</v>
      </c>
      <c r="F6" s="8">
        <v>3920.8409590181936</v>
      </c>
      <c r="G6" s="8">
        <v>2444.4519474994518</v>
      </c>
      <c r="H6" s="8">
        <v>3136.8528140328181</v>
      </c>
      <c r="I6" s="8">
        <v>5354.9477057259519</v>
      </c>
      <c r="J6" s="8">
        <v>5354.9477057259519</v>
      </c>
    </row>
    <row r="7" spans="1:10" ht="15" x14ac:dyDescent="0.25">
      <c r="A7" s="8">
        <v>44</v>
      </c>
      <c r="B7" s="8">
        <v>2052</v>
      </c>
      <c r="C7" s="8">
        <v>2168.1345121986969</v>
      </c>
      <c r="D7" s="8">
        <v>2672.2939373375634</v>
      </c>
      <c r="E7" s="8">
        <v>3514.1807977525814</v>
      </c>
      <c r="F7" s="8">
        <v>4430.3214350972939</v>
      </c>
      <c r="G7" s="8">
        <v>4404.0684136778173</v>
      </c>
      <c r="H7" s="8">
        <v>2748.2722090597572</v>
      </c>
      <c r="I7" s="8">
        <v>3533.0600498802237</v>
      </c>
      <c r="J7" s="8">
        <v>5934.1458622495084</v>
      </c>
    </row>
    <row r="8" spans="1:10" ht="15" x14ac:dyDescent="0.25">
      <c r="A8" s="8">
        <v>49</v>
      </c>
      <c r="B8" s="8">
        <v>5378</v>
      </c>
      <c r="C8" s="8">
        <v>4390.2342022190487</v>
      </c>
      <c r="D8" s="8">
        <v>2988.1187405466344</v>
      </c>
      <c r="E8" s="8">
        <v>3296.3805483493497</v>
      </c>
      <c r="F8" s="8">
        <v>3935.1821529862755</v>
      </c>
      <c r="G8" s="8">
        <v>4818.841165365322</v>
      </c>
      <c r="H8" s="8">
        <v>4727.2744369811217</v>
      </c>
      <c r="I8" s="8">
        <v>2951.7847364482418</v>
      </c>
      <c r="J8" s="8">
        <v>3799.5569049286755</v>
      </c>
    </row>
    <row r="9" spans="1:10" ht="15" x14ac:dyDescent="0.25">
      <c r="A9" s="8">
        <v>54</v>
      </c>
      <c r="B9" s="8">
        <v>9593</v>
      </c>
      <c r="C9" s="8">
        <v>8342.8016112155674</v>
      </c>
      <c r="D9" s="8">
        <v>5433.6912267561638</v>
      </c>
      <c r="E9" s="8">
        <v>3762.4700731680487</v>
      </c>
      <c r="F9" s="8">
        <v>3710.997529821946</v>
      </c>
      <c r="G9" s="8">
        <v>4204.0449644787086</v>
      </c>
      <c r="H9" s="8">
        <v>5057.2592438752827</v>
      </c>
      <c r="I9" s="8">
        <v>4919.0807294629167</v>
      </c>
      <c r="J9" s="8">
        <v>3073.2026871220601</v>
      </c>
    </row>
    <row r="10" spans="1:10" ht="15" x14ac:dyDescent="0.25">
      <c r="A10" s="8">
        <v>59</v>
      </c>
      <c r="B10" s="8">
        <v>15020</v>
      </c>
      <c r="C10" s="8">
        <v>13245.60477871733</v>
      </c>
      <c r="D10" s="8">
        <v>9482.188635174447</v>
      </c>
      <c r="E10" s="8">
        <v>6438.1061619353632</v>
      </c>
      <c r="F10" s="8">
        <v>4253.2262860286728</v>
      </c>
      <c r="G10" s="8">
        <v>3953.5835061067037</v>
      </c>
      <c r="H10" s="8">
        <v>4336.6931010893113</v>
      </c>
      <c r="I10" s="8">
        <v>5156.375697885509</v>
      </c>
      <c r="J10" s="8">
        <v>4985.7922358158921</v>
      </c>
    </row>
    <row r="11" spans="1:10" ht="15" x14ac:dyDescent="0.25">
      <c r="A11" s="8">
        <v>64</v>
      </c>
      <c r="B11" s="8">
        <v>24702</v>
      </c>
      <c r="C11" s="8">
        <v>21171.694561123739</v>
      </c>
      <c r="D11" s="8">
        <v>14183.823409428194</v>
      </c>
      <c r="E11" s="8">
        <v>10697.297071292118</v>
      </c>
      <c r="F11" s="8">
        <v>7295.0428067040802</v>
      </c>
      <c r="G11" s="8">
        <v>4661.1446032760132</v>
      </c>
      <c r="H11" s="8">
        <v>4128.3731472036807</v>
      </c>
      <c r="I11" s="8">
        <v>4400.5971761224864</v>
      </c>
      <c r="J11" s="8">
        <v>5176.1080657256725</v>
      </c>
    </row>
    <row r="12" spans="1:10" ht="15" x14ac:dyDescent="0.25">
      <c r="A12" s="8">
        <v>69</v>
      </c>
      <c r="B12" s="8">
        <v>28128</v>
      </c>
      <c r="C12" s="8">
        <v>27036.942254850685</v>
      </c>
      <c r="D12" s="8">
        <v>22508.342402915474</v>
      </c>
      <c r="E12" s="8">
        <v>15369.869196920414</v>
      </c>
      <c r="F12" s="8">
        <v>12050.433391393017</v>
      </c>
      <c r="G12" s="8">
        <v>8261.2971443002116</v>
      </c>
      <c r="H12" s="8">
        <v>5109.2635545962758</v>
      </c>
      <c r="I12" s="8">
        <v>4297.5348891396015</v>
      </c>
      <c r="J12" s="8">
        <v>4431.116051036518</v>
      </c>
    </row>
    <row r="13" spans="1:10" ht="15" x14ac:dyDescent="0.25">
      <c r="A13" s="8">
        <v>74</v>
      </c>
      <c r="B13" s="8">
        <v>30165</v>
      </c>
      <c r="C13" s="8">
        <v>28245.343787073391</v>
      </c>
      <c r="D13" s="8">
        <v>25630.083609979822</v>
      </c>
      <c r="E13" s="8">
        <v>21412.418582643393</v>
      </c>
      <c r="F13" s="8">
        <v>14217.35923206651</v>
      </c>
      <c r="G13" s="8">
        <v>11251.78692635868</v>
      </c>
      <c r="H13" s="8">
        <v>7718.4092626538786</v>
      </c>
      <c r="I13" s="8">
        <v>4752.8662808147528</v>
      </c>
      <c r="J13" s="8">
        <v>3961.7032517108096</v>
      </c>
    </row>
    <row r="14" spans="1:10" ht="15" x14ac:dyDescent="0.25">
      <c r="A14" s="8">
        <v>79</v>
      </c>
      <c r="B14" s="8">
        <v>17308</v>
      </c>
      <c r="C14" s="8">
        <v>20798.673852904478</v>
      </c>
      <c r="D14" s="8">
        <v>23771.393540042554</v>
      </c>
      <c r="E14" s="8">
        <v>21576.510414669785</v>
      </c>
      <c r="F14" s="8">
        <v>17975.58788729112</v>
      </c>
      <c r="G14" s="8">
        <v>11933.816314289093</v>
      </c>
      <c r="H14" s="8">
        <v>9455.4452625487447</v>
      </c>
      <c r="I14" s="8">
        <v>6481.7972725609034</v>
      </c>
      <c r="J14" s="8">
        <v>4003.4743242946261</v>
      </c>
    </row>
    <row r="15" spans="1:10" ht="15" x14ac:dyDescent="0.25">
      <c r="A15" s="8">
        <v>84</v>
      </c>
      <c r="B15" s="8">
        <v>9550</v>
      </c>
      <c r="C15" s="8">
        <v>11069.896049215818</v>
      </c>
      <c r="D15" s="8">
        <v>15606.825529088463</v>
      </c>
      <c r="E15" s="8">
        <v>17620.79614194209</v>
      </c>
      <c r="F15" s="8">
        <v>16002.103562707965</v>
      </c>
      <c r="G15" s="8">
        <v>13238.04252257925</v>
      </c>
      <c r="H15" s="8">
        <v>8793.2737159242133</v>
      </c>
      <c r="I15" s="8">
        <v>6977.806452552034</v>
      </c>
      <c r="J15" s="8">
        <v>4777.0189730641887</v>
      </c>
    </row>
    <row r="16" spans="1:10" ht="15" x14ac:dyDescent="0.25">
      <c r="A16" s="8">
        <v>89</v>
      </c>
      <c r="B16" s="8">
        <v>3805</v>
      </c>
      <c r="C16" s="8">
        <v>4738.9988905699975</v>
      </c>
      <c r="D16" s="8">
        <v>6452.4344177157118</v>
      </c>
      <c r="E16" s="8">
        <v>9118.3346721408761</v>
      </c>
      <c r="F16" s="8">
        <v>9998.5841699613302</v>
      </c>
      <c r="G16" s="8">
        <v>9090.6793902187565</v>
      </c>
      <c r="H16" s="8">
        <v>7391.1472800417905</v>
      </c>
      <c r="I16" s="8">
        <v>4916.5669341239109</v>
      </c>
      <c r="J16" s="8">
        <v>3915.8052604534523</v>
      </c>
    </row>
    <row r="17" spans="1:10" ht="15" x14ac:dyDescent="0.25">
      <c r="A17" s="8">
        <v>94</v>
      </c>
      <c r="B17" s="8">
        <v>1285</v>
      </c>
      <c r="C17" s="8">
        <v>1637.2360740625477</v>
      </c>
      <c r="D17" s="8">
        <v>2041.5251430486246</v>
      </c>
      <c r="E17" s="8">
        <v>2779.6603041733438</v>
      </c>
      <c r="F17" s="8">
        <v>3928.1101189851979</v>
      </c>
      <c r="G17" s="8">
        <v>4307.3149939920868</v>
      </c>
      <c r="H17" s="8">
        <v>3916.1964311608663</v>
      </c>
      <c r="I17" s="8">
        <v>3184.0507576835216</v>
      </c>
      <c r="J17" s="8">
        <v>2118.0201230830394</v>
      </c>
    </row>
    <row r="18" spans="1:10" ht="15" x14ac:dyDescent="0.25">
      <c r="A18" s="8">
        <v>99</v>
      </c>
      <c r="B18" s="8">
        <v>375</v>
      </c>
      <c r="C18" s="8">
        <v>527.65698156660392</v>
      </c>
      <c r="D18" s="8">
        <v>705.30900881955836</v>
      </c>
      <c r="E18" s="8">
        <v>879.47370445541708</v>
      </c>
      <c r="F18" s="8">
        <v>1197.4567901663975</v>
      </c>
      <c r="G18" s="8">
        <v>1692.2003481641364</v>
      </c>
      <c r="H18" s="8">
        <v>1855.5589613585068</v>
      </c>
      <c r="I18" s="8">
        <v>1687.0680208938759</v>
      </c>
      <c r="J18" s="8">
        <v>1371.6651614940736</v>
      </c>
    </row>
    <row r="19" spans="1:10" ht="15" x14ac:dyDescent="0.25">
      <c r="A19" s="8">
        <v>104</v>
      </c>
      <c r="B19" s="8">
        <v>158</v>
      </c>
      <c r="C19" s="8">
        <v>175.64765556885604</v>
      </c>
      <c r="D19" s="8">
        <v>227.31066616557069</v>
      </c>
      <c r="E19" s="8">
        <v>303.84182574700782</v>
      </c>
      <c r="F19" s="8">
        <v>378.87066904965945</v>
      </c>
      <c r="G19" s="8">
        <v>515.85539505052827</v>
      </c>
      <c r="H19" s="8">
        <v>728.98720544692924</v>
      </c>
      <c r="I19" s="8">
        <v>799.36086956267445</v>
      </c>
      <c r="J19" s="8">
        <v>726.7762373909037</v>
      </c>
    </row>
    <row r="20" spans="1:10" ht="15" x14ac:dyDescent="0.25">
      <c r="A20" s="8" t="s">
        <v>28</v>
      </c>
      <c r="B20" s="8">
        <f t="shared" ref="B20:J20" si="0">SUM(B2:B19)</f>
        <v>153997</v>
      </c>
      <c r="C20" s="8">
        <f t="shared" si="0"/>
        <v>150850.33816927631</v>
      </c>
      <c r="D20" s="8">
        <f t="shared" si="0"/>
        <v>140503.20504739846</v>
      </c>
      <c r="E20" s="8">
        <f t="shared" si="0"/>
        <v>126245.70435044526</v>
      </c>
      <c r="F20" s="8">
        <f t="shared" si="0"/>
        <v>109117.5501287643</v>
      </c>
      <c r="G20" s="8">
        <f t="shared" si="0"/>
        <v>92734.55733931408</v>
      </c>
      <c r="H20" s="8">
        <f t="shared" si="0"/>
        <v>79011.633609818484</v>
      </c>
      <c r="I20" s="8">
        <f t="shared" si="0"/>
        <v>69321.524556701901</v>
      </c>
      <c r="J20" s="8">
        <f t="shared" si="0"/>
        <v>63537.959827940685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40" workbookViewId="0">
      <selection sqref="A1:XFD1"/>
    </sheetView>
  </sheetViews>
  <sheetFormatPr defaultColWidth="9.109375" defaultRowHeight="14.4" x14ac:dyDescent="0.3"/>
  <cols>
    <col min="1" max="1" width="9.33203125" style="8" bestFit="1" customWidth="1"/>
    <col min="2" max="2" width="17.6640625" style="8" customWidth="1"/>
    <col min="3" max="3" width="12.109375" style="8" customWidth="1"/>
    <col min="4" max="4" width="13.44140625" style="8" customWidth="1"/>
    <col min="5" max="5" width="12.44140625" style="8" customWidth="1"/>
    <col min="6" max="6" width="12.33203125" style="8" customWidth="1"/>
    <col min="7" max="7" width="9.109375" style="8"/>
    <col min="8" max="8" width="14.44140625" style="8" customWidth="1"/>
    <col min="9" max="9" width="15.33203125" style="8" customWidth="1"/>
    <col min="10" max="16384" width="9.109375" style="8"/>
  </cols>
  <sheetData>
    <row r="1" spans="1:10" s="34" customFormat="1" ht="12.75" customHeight="1" x14ac:dyDescent="0.25">
      <c r="A1" s="34" t="s">
        <v>11</v>
      </c>
      <c r="B1" s="34" t="s">
        <v>111</v>
      </c>
      <c r="C1" s="34" t="s">
        <v>112</v>
      </c>
      <c r="D1" s="34" t="s">
        <v>113</v>
      </c>
      <c r="E1" s="34" t="s">
        <v>114</v>
      </c>
      <c r="F1" s="34" t="s">
        <v>115</v>
      </c>
      <c r="G1" s="34" t="s">
        <v>107</v>
      </c>
      <c r="H1" s="34" t="s">
        <v>108</v>
      </c>
      <c r="I1" s="34" t="s">
        <v>109</v>
      </c>
      <c r="J1" s="34" t="s">
        <v>110</v>
      </c>
    </row>
    <row r="2" spans="1:10" ht="15" x14ac:dyDescent="0.25">
      <c r="A2" s="8">
        <v>19</v>
      </c>
      <c r="B2" s="8">
        <v>242</v>
      </c>
      <c r="C2" s="8">
        <v>151.07775852961726</v>
      </c>
      <c r="D2" s="8">
        <v>37.413111395243604</v>
      </c>
      <c r="E2" s="8">
        <v>253.07472306702584</v>
      </c>
      <c r="F2" s="8">
        <v>253.07472306702584</v>
      </c>
      <c r="G2" s="8">
        <v>253.07472306702584</v>
      </c>
      <c r="H2" s="8">
        <v>253.07472306702584</v>
      </c>
      <c r="I2" s="8">
        <v>253.07472306702584</v>
      </c>
      <c r="J2" s="8">
        <v>253.07472306702584</v>
      </c>
    </row>
    <row r="3" spans="1:10" ht="15" x14ac:dyDescent="0.25">
      <c r="A3" s="8">
        <v>24</v>
      </c>
      <c r="B3" s="8">
        <v>1446</v>
      </c>
      <c r="C3" s="8">
        <v>1254.4386603514888</v>
      </c>
      <c r="D3" s="8">
        <v>591.84367088211297</v>
      </c>
      <c r="E3" s="8">
        <v>741.84823650647456</v>
      </c>
      <c r="F3" s="8">
        <v>1786.8891419786046</v>
      </c>
      <c r="G3" s="8">
        <v>1786.8891419786046</v>
      </c>
      <c r="H3" s="8">
        <v>1786.8891419786046</v>
      </c>
      <c r="I3" s="8">
        <v>1786.8891419786046</v>
      </c>
      <c r="J3" s="8">
        <v>1786.8891419786046</v>
      </c>
    </row>
    <row r="4" spans="1:10" ht="15" x14ac:dyDescent="0.25">
      <c r="A4" s="8">
        <v>29</v>
      </c>
      <c r="B4" s="8">
        <v>1567</v>
      </c>
      <c r="C4" s="8">
        <v>1947.277689017794</v>
      </c>
      <c r="D4" s="8">
        <v>2244.945663734582</v>
      </c>
      <c r="E4" s="8">
        <v>1397.3785465572914</v>
      </c>
      <c r="F4" s="8">
        <v>1774.5017753319833</v>
      </c>
      <c r="G4" s="8">
        <v>3347.6037023617746</v>
      </c>
      <c r="H4" s="8">
        <v>3347.6037023617746</v>
      </c>
      <c r="I4" s="8">
        <v>3347.6037023617746</v>
      </c>
      <c r="J4" s="8">
        <v>3347.6037023617746</v>
      </c>
    </row>
    <row r="5" spans="1:10" ht="15" x14ac:dyDescent="0.25">
      <c r="A5" s="8">
        <v>34</v>
      </c>
      <c r="B5" s="8">
        <v>1625</v>
      </c>
      <c r="C5" s="8">
        <v>2016.1014503628887</v>
      </c>
      <c r="D5" s="8">
        <v>3029.7238863943139</v>
      </c>
      <c r="E5" s="8">
        <v>3227.785448315889</v>
      </c>
      <c r="F5" s="8">
        <v>2008.9674971090242</v>
      </c>
      <c r="G5" s="8">
        <v>2569.8621365499275</v>
      </c>
      <c r="H5" s="8">
        <v>4521.059416437909</v>
      </c>
      <c r="I5" s="8">
        <v>4521.059416437909</v>
      </c>
      <c r="J5" s="8">
        <v>4521.059416437909</v>
      </c>
    </row>
    <row r="6" spans="1:10" ht="15" x14ac:dyDescent="0.25">
      <c r="A6" s="8">
        <v>39</v>
      </c>
      <c r="B6" s="8">
        <v>1598</v>
      </c>
      <c r="C6" s="8">
        <v>1932.5773997277915</v>
      </c>
      <c r="D6" s="8">
        <v>2895.9384479734349</v>
      </c>
      <c r="E6" s="8">
        <v>3856.2779008087923</v>
      </c>
      <c r="F6" s="8">
        <v>3920.8409590181936</v>
      </c>
      <c r="G6" s="8">
        <v>2444.4519474994518</v>
      </c>
      <c r="H6" s="8">
        <v>3136.8528140328181</v>
      </c>
      <c r="I6" s="8">
        <v>5354.9477057259519</v>
      </c>
      <c r="J6" s="8">
        <v>5354.9477057259519</v>
      </c>
    </row>
    <row r="7" spans="1:10" ht="15" x14ac:dyDescent="0.25">
      <c r="A7" s="8">
        <v>44</v>
      </c>
      <c r="B7" s="8">
        <v>2052</v>
      </c>
      <c r="C7" s="8">
        <v>2168.1345121986969</v>
      </c>
      <c r="D7" s="8">
        <v>2672.2939373375634</v>
      </c>
      <c r="E7" s="8">
        <v>3514.1807977525814</v>
      </c>
      <c r="F7" s="8">
        <v>4430.3214350972939</v>
      </c>
      <c r="G7" s="8">
        <v>4404.0684136778173</v>
      </c>
      <c r="H7" s="8">
        <v>2748.2722090597572</v>
      </c>
      <c r="I7" s="8">
        <v>3533.0600498802237</v>
      </c>
      <c r="J7" s="8">
        <v>5934.1458622495084</v>
      </c>
    </row>
    <row r="8" spans="1:10" ht="15" x14ac:dyDescent="0.25">
      <c r="A8" s="8">
        <v>49</v>
      </c>
      <c r="B8" s="8">
        <v>5378</v>
      </c>
      <c r="C8" s="8">
        <v>4390.2342022190487</v>
      </c>
      <c r="D8" s="8">
        <v>2988.1187405466344</v>
      </c>
      <c r="E8" s="8">
        <v>3296.3805483493497</v>
      </c>
      <c r="F8" s="8">
        <v>3935.1821529862755</v>
      </c>
      <c r="G8" s="8">
        <v>4818.841165365322</v>
      </c>
      <c r="H8" s="8">
        <v>4727.2744369811217</v>
      </c>
      <c r="I8" s="8">
        <v>2951.7847364482418</v>
      </c>
      <c r="J8" s="8">
        <v>3799.5569049286755</v>
      </c>
    </row>
    <row r="9" spans="1:10" ht="15" x14ac:dyDescent="0.25">
      <c r="A9" s="8">
        <v>54</v>
      </c>
      <c r="B9" s="8">
        <v>9593</v>
      </c>
      <c r="C9" s="8">
        <v>8342.8016112155674</v>
      </c>
      <c r="D9" s="8">
        <v>5433.6912267561638</v>
      </c>
      <c r="E9" s="8">
        <v>3762.4700731680487</v>
      </c>
      <c r="F9" s="8">
        <v>3710.997529821946</v>
      </c>
      <c r="G9" s="8">
        <v>4204.0449644787086</v>
      </c>
      <c r="H9" s="8">
        <v>5057.2592438752827</v>
      </c>
      <c r="I9" s="8">
        <v>4919.0807294629167</v>
      </c>
      <c r="J9" s="8">
        <v>3073.2026871220601</v>
      </c>
    </row>
    <row r="10" spans="1:10" ht="15" x14ac:dyDescent="0.25">
      <c r="A10" s="8">
        <v>59</v>
      </c>
      <c r="B10" s="8">
        <v>15020</v>
      </c>
      <c r="C10" s="8">
        <v>13245.60477871733</v>
      </c>
      <c r="D10" s="8">
        <v>9482.188635174447</v>
      </c>
      <c r="E10" s="8">
        <v>6438.1061619353632</v>
      </c>
      <c r="F10" s="8">
        <v>4253.2262860286728</v>
      </c>
      <c r="G10" s="8">
        <v>3953.5835061067037</v>
      </c>
      <c r="H10" s="8">
        <v>4336.6931010893113</v>
      </c>
      <c r="I10" s="8">
        <v>5156.375697885509</v>
      </c>
      <c r="J10" s="8">
        <v>4985.7922358158921</v>
      </c>
    </row>
    <row r="11" spans="1:10" ht="15" x14ac:dyDescent="0.25">
      <c r="A11" s="8">
        <v>64</v>
      </c>
      <c r="B11" s="8">
        <v>24702</v>
      </c>
      <c r="C11" s="8">
        <v>21171.694561123739</v>
      </c>
      <c r="D11" s="8">
        <v>14183.823409428194</v>
      </c>
      <c r="E11" s="8">
        <v>10697.297071292118</v>
      </c>
      <c r="F11" s="8">
        <v>7295.0428067040802</v>
      </c>
      <c r="G11" s="8">
        <v>4661.1446032760132</v>
      </c>
      <c r="H11" s="8">
        <v>4128.3731472036807</v>
      </c>
      <c r="I11" s="8">
        <v>4400.5971761224864</v>
      </c>
      <c r="J11" s="8">
        <v>5176.1080657256725</v>
      </c>
    </row>
    <row r="12" spans="1:10" ht="15" x14ac:dyDescent="0.25">
      <c r="A12" s="8">
        <v>69</v>
      </c>
      <c r="B12" s="8">
        <v>28128</v>
      </c>
      <c r="C12" s="8">
        <v>27036.942254850685</v>
      </c>
      <c r="D12" s="8">
        <v>22508.342402915474</v>
      </c>
      <c r="E12" s="8">
        <v>15369.869196920414</v>
      </c>
      <c r="F12" s="8">
        <v>12050.433391393017</v>
      </c>
      <c r="G12" s="8">
        <v>8261.2971443002116</v>
      </c>
      <c r="H12" s="8">
        <v>5109.2635545962758</v>
      </c>
      <c r="I12" s="8">
        <v>4297.5348891396015</v>
      </c>
      <c r="J12" s="8">
        <v>4431.116051036518</v>
      </c>
    </row>
    <row r="13" spans="1:10" ht="15" x14ac:dyDescent="0.25">
      <c r="A13" s="8">
        <v>74</v>
      </c>
      <c r="B13" s="8">
        <v>30165</v>
      </c>
      <c r="C13" s="8">
        <v>28245.343787073391</v>
      </c>
      <c r="D13" s="8">
        <v>25630.083609979822</v>
      </c>
      <c r="E13" s="8">
        <v>21412.418582643393</v>
      </c>
      <c r="F13" s="8">
        <v>14217.35923206651</v>
      </c>
      <c r="G13" s="8">
        <v>11251.78692635868</v>
      </c>
      <c r="H13" s="8">
        <v>7718.4092626538786</v>
      </c>
      <c r="I13" s="8">
        <v>4752.8662808147528</v>
      </c>
      <c r="J13" s="8">
        <v>3961.7032517108096</v>
      </c>
    </row>
    <row r="14" spans="1:10" ht="15" x14ac:dyDescent="0.25">
      <c r="A14" s="8">
        <v>79</v>
      </c>
      <c r="B14" s="8">
        <v>17308</v>
      </c>
      <c r="C14" s="8">
        <v>20798.673852904478</v>
      </c>
      <c r="D14" s="8">
        <v>23771.393540042554</v>
      </c>
      <c r="E14" s="8">
        <v>21576.510414669785</v>
      </c>
      <c r="F14" s="8">
        <v>17975.58788729112</v>
      </c>
      <c r="G14" s="8">
        <v>11933.816314289093</v>
      </c>
      <c r="H14" s="8">
        <v>9455.4452625487447</v>
      </c>
      <c r="I14" s="8">
        <v>6481.7972725609034</v>
      </c>
      <c r="J14" s="8">
        <v>4003.4743242946261</v>
      </c>
    </row>
    <row r="15" spans="1:10" ht="15" x14ac:dyDescent="0.25">
      <c r="A15" s="8">
        <v>84</v>
      </c>
      <c r="B15" s="8">
        <v>9550</v>
      </c>
      <c r="C15" s="8">
        <v>11069.896049215818</v>
      </c>
      <c r="D15" s="8">
        <v>15606.825529088463</v>
      </c>
      <c r="E15" s="8">
        <v>17620.79614194209</v>
      </c>
      <c r="F15" s="8">
        <v>16002.103562707965</v>
      </c>
      <c r="G15" s="8">
        <v>13238.04252257925</v>
      </c>
      <c r="H15" s="8">
        <v>8793.2737159242133</v>
      </c>
      <c r="I15" s="8">
        <v>6977.806452552034</v>
      </c>
      <c r="J15" s="8">
        <v>4777.0189730641887</v>
      </c>
    </row>
    <row r="16" spans="1:10" ht="15" x14ac:dyDescent="0.25">
      <c r="A16" s="8">
        <v>89</v>
      </c>
      <c r="B16" s="8">
        <v>3805</v>
      </c>
      <c r="C16" s="8">
        <v>4738.9988905699975</v>
      </c>
      <c r="D16" s="8">
        <v>6452.4344177157118</v>
      </c>
      <c r="E16" s="8">
        <v>9118.3346721408761</v>
      </c>
      <c r="F16" s="8">
        <v>9998.5841699613302</v>
      </c>
      <c r="G16" s="8">
        <v>9090.6793902187565</v>
      </c>
      <c r="H16" s="8">
        <v>7391.1472800417905</v>
      </c>
      <c r="I16" s="8">
        <v>4916.5669341239109</v>
      </c>
      <c r="J16" s="8">
        <v>3915.8052604534523</v>
      </c>
    </row>
    <row r="17" spans="1:10" ht="15" x14ac:dyDescent="0.25">
      <c r="A17" s="8">
        <v>94</v>
      </c>
      <c r="B17" s="8">
        <v>1285</v>
      </c>
      <c r="C17" s="8">
        <v>1637.2360740625477</v>
      </c>
      <c r="D17" s="8">
        <v>2041.5251430486246</v>
      </c>
      <c r="E17" s="8">
        <v>2779.6603041733438</v>
      </c>
      <c r="F17" s="8">
        <v>3928.1101189851979</v>
      </c>
      <c r="G17" s="8">
        <v>4307.3149939920868</v>
      </c>
      <c r="H17" s="8">
        <v>3916.1964311608663</v>
      </c>
      <c r="I17" s="8">
        <v>3184.0507576835216</v>
      </c>
      <c r="J17" s="8">
        <v>2118.0201230830394</v>
      </c>
    </row>
    <row r="18" spans="1:10" ht="15" x14ac:dyDescent="0.25">
      <c r="A18" s="8">
        <v>99</v>
      </c>
      <c r="B18" s="8">
        <v>375</v>
      </c>
      <c r="C18" s="8">
        <v>527.65698156660392</v>
      </c>
      <c r="D18" s="8">
        <v>705.30900881955836</v>
      </c>
      <c r="E18" s="8">
        <v>879.47370445541708</v>
      </c>
      <c r="F18" s="8">
        <v>1197.4567901663975</v>
      </c>
      <c r="G18" s="8">
        <v>1692.2003481641364</v>
      </c>
      <c r="H18" s="8">
        <v>1855.5589613585068</v>
      </c>
      <c r="I18" s="8">
        <v>1687.0680208938759</v>
      </c>
      <c r="J18" s="8">
        <v>1371.6651614940736</v>
      </c>
    </row>
    <row r="19" spans="1:10" ht="15" x14ac:dyDescent="0.25">
      <c r="A19" s="8">
        <v>104</v>
      </c>
      <c r="B19" s="8">
        <v>158</v>
      </c>
      <c r="C19" s="8">
        <v>175.64765556885604</v>
      </c>
      <c r="D19" s="8">
        <v>227.31066616557069</v>
      </c>
      <c r="E19" s="8">
        <v>303.84182574700782</v>
      </c>
      <c r="F19" s="8">
        <v>378.87066904965945</v>
      </c>
      <c r="G19" s="8">
        <v>515.85539505052827</v>
      </c>
      <c r="H19" s="8">
        <v>728.98720544692924</v>
      </c>
      <c r="I19" s="8">
        <v>799.36086956267445</v>
      </c>
      <c r="J19" s="8">
        <v>726.7762373909037</v>
      </c>
    </row>
    <row r="20" spans="1:10" ht="15" x14ac:dyDescent="0.25">
      <c r="A20" s="8" t="s">
        <v>28</v>
      </c>
      <c r="B20" s="8">
        <v>153997</v>
      </c>
      <c r="C20" s="8">
        <v>150850.33816927631</v>
      </c>
      <c r="D20" s="8">
        <v>140503.20504739846</v>
      </c>
      <c r="E20" s="8">
        <v>126245.70435044526</v>
      </c>
      <c r="F20" s="8">
        <v>109117.5501287643</v>
      </c>
      <c r="G20" s="8">
        <v>92734.55733931408</v>
      </c>
      <c r="H20" s="8">
        <v>79011.633609818484</v>
      </c>
      <c r="I20" s="8">
        <v>69321.524556701901</v>
      </c>
      <c r="J20" s="8">
        <v>63537.959827940685</v>
      </c>
    </row>
    <row r="23" spans="1:10" ht="30" x14ac:dyDescent="0.25">
      <c r="A23" s="26" t="s">
        <v>189</v>
      </c>
      <c r="B23" s="8">
        <v>28128</v>
      </c>
      <c r="C23" s="8">
        <v>27036.942254850685</v>
      </c>
      <c r="D23" s="8">
        <v>22508.342402915474</v>
      </c>
      <c r="E23" s="8">
        <v>15369.869196920414</v>
      </c>
      <c r="F23" s="8">
        <v>12050.433391393017</v>
      </c>
      <c r="G23" s="8">
        <v>8261.2971443002116</v>
      </c>
      <c r="H23" s="8">
        <v>5109.2635545962758</v>
      </c>
      <c r="I23" s="8">
        <v>4297.5348891396015</v>
      </c>
      <c r="J23" s="8">
        <v>4431.116051036518</v>
      </c>
    </row>
    <row r="24" spans="1:10" ht="15" x14ac:dyDescent="0.25">
      <c r="B24" s="8">
        <v>30165</v>
      </c>
      <c r="C24" s="8">
        <v>28245.343787073391</v>
      </c>
      <c r="D24" s="8">
        <v>25630.083609979822</v>
      </c>
      <c r="E24" s="8">
        <v>21412.418582643393</v>
      </c>
      <c r="F24" s="8">
        <v>14217.35923206651</v>
      </c>
      <c r="G24" s="8">
        <v>11251.78692635868</v>
      </c>
      <c r="H24" s="8">
        <v>7718.4092626538786</v>
      </c>
      <c r="I24" s="8">
        <v>4752.8662808147528</v>
      </c>
      <c r="J24" s="8">
        <v>3961.7032517108096</v>
      </c>
    </row>
    <row r="25" spans="1:10" ht="15" x14ac:dyDescent="0.25">
      <c r="B25" s="8">
        <v>17308</v>
      </c>
      <c r="C25" s="8">
        <v>20798.673852904478</v>
      </c>
      <c r="D25" s="8">
        <v>23771.393540042554</v>
      </c>
      <c r="E25" s="8">
        <v>21576.510414669785</v>
      </c>
      <c r="F25" s="8">
        <v>17975.58788729112</v>
      </c>
      <c r="G25" s="8">
        <v>11933.816314289093</v>
      </c>
      <c r="H25" s="8">
        <v>9455.4452625487447</v>
      </c>
      <c r="I25" s="8">
        <v>6481.7972725609034</v>
      </c>
      <c r="J25" s="8">
        <v>4003.4743242946261</v>
      </c>
    </row>
    <row r="26" spans="1:10" ht="15" x14ac:dyDescent="0.25">
      <c r="B26" s="8">
        <v>9550</v>
      </c>
      <c r="C26" s="8">
        <v>11069.896049215818</v>
      </c>
      <c r="D26" s="8">
        <v>15606.825529088463</v>
      </c>
      <c r="E26" s="8">
        <v>17620.79614194209</v>
      </c>
      <c r="F26" s="8">
        <v>16002.103562707965</v>
      </c>
      <c r="G26" s="8">
        <v>13238.04252257925</v>
      </c>
      <c r="H26" s="8">
        <v>8793.2737159242133</v>
      </c>
      <c r="I26" s="8">
        <v>6977.806452552034</v>
      </c>
      <c r="J26" s="8">
        <v>4777.0189730641887</v>
      </c>
    </row>
    <row r="27" spans="1:10" ht="15" x14ac:dyDescent="0.25">
      <c r="B27" s="8">
        <v>3805</v>
      </c>
      <c r="C27" s="8">
        <v>4738.9988905699975</v>
      </c>
      <c r="D27" s="8">
        <v>6452.4344177157118</v>
      </c>
      <c r="E27" s="8">
        <v>9118.3346721408761</v>
      </c>
      <c r="F27" s="8">
        <v>9998.5841699613302</v>
      </c>
      <c r="G27" s="8">
        <v>9090.6793902187565</v>
      </c>
      <c r="H27" s="8">
        <v>7391.1472800417905</v>
      </c>
      <c r="I27" s="8">
        <v>4916.5669341239109</v>
      </c>
      <c r="J27" s="8">
        <v>3915.8052604534523</v>
      </c>
    </row>
    <row r="28" spans="1:10" ht="15" x14ac:dyDescent="0.25">
      <c r="B28" s="8">
        <v>1285</v>
      </c>
      <c r="C28" s="8">
        <v>1637.2360740625477</v>
      </c>
      <c r="D28" s="8">
        <v>2041.5251430486246</v>
      </c>
      <c r="E28" s="8">
        <v>2779.6603041733438</v>
      </c>
      <c r="F28" s="8">
        <v>3928.1101189851979</v>
      </c>
      <c r="G28" s="8">
        <v>4307.3149939920868</v>
      </c>
      <c r="H28" s="8">
        <v>3916.1964311608663</v>
      </c>
      <c r="I28" s="8">
        <v>3184.0507576835216</v>
      </c>
      <c r="J28" s="8">
        <v>2118.0201230830394</v>
      </c>
    </row>
    <row r="29" spans="1:10" ht="15" x14ac:dyDescent="0.25">
      <c r="B29" s="8">
        <v>375</v>
      </c>
      <c r="C29" s="8">
        <v>527.65698156660392</v>
      </c>
      <c r="D29" s="8">
        <v>705.30900881955836</v>
      </c>
      <c r="E29" s="8">
        <v>879.47370445541708</v>
      </c>
      <c r="F29" s="8">
        <v>1197.4567901663975</v>
      </c>
      <c r="G29" s="8">
        <v>1692.2003481641364</v>
      </c>
      <c r="H29" s="8">
        <v>1855.5589613585068</v>
      </c>
      <c r="I29" s="8">
        <v>1687.0680208938759</v>
      </c>
      <c r="J29" s="8">
        <v>1371.6651614940736</v>
      </c>
    </row>
    <row r="30" spans="1:10" ht="15" x14ac:dyDescent="0.25">
      <c r="B30" s="8">
        <v>158</v>
      </c>
      <c r="C30" s="8">
        <v>175.64765556885604</v>
      </c>
      <c r="D30" s="8">
        <v>227.31066616557069</v>
      </c>
      <c r="E30" s="8">
        <v>303.84182574700782</v>
      </c>
      <c r="F30" s="8">
        <v>378.87066904965945</v>
      </c>
      <c r="G30" s="8">
        <v>515.85539505052827</v>
      </c>
      <c r="H30" s="8">
        <v>728.98720544692924</v>
      </c>
      <c r="I30" s="8">
        <v>799.36086956267445</v>
      </c>
      <c r="J30" s="8">
        <v>726.7762373909037</v>
      </c>
    </row>
    <row r="31" spans="1:10" ht="30" x14ac:dyDescent="0.25">
      <c r="A31" s="26" t="s">
        <v>189</v>
      </c>
      <c r="B31" s="8">
        <f t="shared" ref="B31:J31" si="0">SUM(B23:B30)</f>
        <v>90774</v>
      </c>
      <c r="C31" s="8">
        <f t="shared" si="0"/>
        <v>94230.395545812382</v>
      </c>
      <c r="D31" s="8">
        <f t="shared" si="0"/>
        <v>96943.224317775792</v>
      </c>
      <c r="E31" s="8">
        <f t="shared" si="0"/>
        <v>89060.904842692325</v>
      </c>
      <c r="F31" s="8">
        <f t="shared" si="0"/>
        <v>75748.50582162122</v>
      </c>
      <c r="G31" s="8">
        <f t="shared" si="0"/>
        <v>60290.993034952742</v>
      </c>
      <c r="H31" s="8">
        <f t="shared" si="0"/>
        <v>44968.281673731202</v>
      </c>
      <c r="I31" s="8">
        <f t="shared" si="0"/>
        <v>33097.051477331275</v>
      </c>
      <c r="J31" s="8">
        <f t="shared" si="0"/>
        <v>25305.579382527612</v>
      </c>
    </row>
    <row r="34" spans="1:10" ht="30" x14ac:dyDescent="0.25">
      <c r="A34" s="26" t="s">
        <v>190</v>
      </c>
      <c r="B34" s="8">
        <v>3805</v>
      </c>
      <c r="C34" s="8">
        <v>4738.9988905699975</v>
      </c>
      <c r="D34" s="8">
        <v>6452.4344177157118</v>
      </c>
      <c r="E34" s="8">
        <v>9118.3346721408761</v>
      </c>
      <c r="F34" s="8">
        <v>9998.5841699613302</v>
      </c>
      <c r="G34" s="8">
        <v>9090.6793902187565</v>
      </c>
      <c r="H34" s="8">
        <v>7391.1472800417905</v>
      </c>
      <c r="I34" s="8">
        <v>4916.5669341239109</v>
      </c>
      <c r="J34" s="8">
        <v>3915.8052604534523</v>
      </c>
    </row>
    <row r="35" spans="1:10" ht="15" x14ac:dyDescent="0.25">
      <c r="B35" s="8">
        <v>1285</v>
      </c>
      <c r="C35" s="8">
        <v>1637.2360740625477</v>
      </c>
      <c r="D35" s="8">
        <v>2041.5251430486246</v>
      </c>
      <c r="E35" s="8">
        <v>2779.6603041733438</v>
      </c>
      <c r="F35" s="8">
        <v>3928.1101189851979</v>
      </c>
      <c r="G35" s="8">
        <v>4307.3149939920868</v>
      </c>
      <c r="H35" s="8">
        <v>3916.1964311608663</v>
      </c>
      <c r="I35" s="8">
        <v>3184.0507576835216</v>
      </c>
      <c r="J35" s="8">
        <v>2118.0201230830394</v>
      </c>
    </row>
    <row r="36" spans="1:10" ht="15" x14ac:dyDescent="0.25">
      <c r="B36" s="8">
        <v>375</v>
      </c>
      <c r="C36" s="8">
        <v>527.65698156660392</v>
      </c>
      <c r="D36" s="8">
        <v>705.30900881955836</v>
      </c>
      <c r="E36" s="8">
        <v>879.47370445541708</v>
      </c>
      <c r="F36" s="8">
        <v>1197.4567901663975</v>
      </c>
      <c r="G36" s="8">
        <v>1692.2003481641364</v>
      </c>
      <c r="H36" s="8">
        <v>1855.5589613585068</v>
      </c>
      <c r="I36" s="8">
        <v>1687.0680208938759</v>
      </c>
      <c r="J36" s="8">
        <v>1371.6651614940736</v>
      </c>
    </row>
    <row r="37" spans="1:10" ht="15" x14ac:dyDescent="0.25">
      <c r="B37" s="8">
        <v>158</v>
      </c>
      <c r="C37" s="8">
        <v>175.64765556885604</v>
      </c>
      <c r="D37" s="8">
        <v>227.31066616557069</v>
      </c>
      <c r="E37" s="8">
        <v>303.84182574700782</v>
      </c>
      <c r="F37" s="8">
        <v>378.87066904965945</v>
      </c>
      <c r="G37" s="8">
        <v>515.85539505052827</v>
      </c>
      <c r="H37" s="8">
        <v>728.98720544692924</v>
      </c>
      <c r="I37" s="8">
        <v>799.36086956267445</v>
      </c>
      <c r="J37" s="8">
        <v>726.7762373909037</v>
      </c>
    </row>
    <row r="38" spans="1:10" ht="30" x14ac:dyDescent="0.25">
      <c r="A38" s="26" t="s">
        <v>190</v>
      </c>
      <c r="B38" s="8">
        <f t="shared" ref="B38:J38" si="1">SUM(B34:B37)</f>
        <v>5623</v>
      </c>
      <c r="C38" s="8">
        <f t="shared" si="1"/>
        <v>7079.5396017680059</v>
      </c>
      <c r="D38" s="8">
        <f t="shared" si="1"/>
        <v>9426.5792357494665</v>
      </c>
      <c r="E38" s="8">
        <f t="shared" si="1"/>
        <v>13081.310506516644</v>
      </c>
      <c r="F38" s="8">
        <f t="shared" si="1"/>
        <v>15503.021748162586</v>
      </c>
      <c r="G38" s="8">
        <f t="shared" si="1"/>
        <v>15606.050127425509</v>
      </c>
      <c r="H38" s="8">
        <f t="shared" si="1"/>
        <v>13891.889878008093</v>
      </c>
      <c r="I38" s="8">
        <f t="shared" si="1"/>
        <v>10587.046582263982</v>
      </c>
      <c r="J38" s="8">
        <f t="shared" si="1"/>
        <v>8132.2667824214695</v>
      </c>
    </row>
    <row r="41" spans="1:10" ht="45" x14ac:dyDescent="0.25">
      <c r="A41" s="26" t="s">
        <v>199</v>
      </c>
      <c r="B41" s="8">
        <v>242</v>
      </c>
      <c r="C41" s="8">
        <v>151.07775852961726</v>
      </c>
      <c r="D41" s="8">
        <v>37.413111395243604</v>
      </c>
      <c r="E41" s="8">
        <v>253.07472306702584</v>
      </c>
      <c r="F41" s="8">
        <v>253.07472306702584</v>
      </c>
      <c r="G41" s="8">
        <v>253.07472306702584</v>
      </c>
      <c r="H41" s="8">
        <v>253.07472306702584</v>
      </c>
      <c r="I41" s="8">
        <v>253.07472306702584</v>
      </c>
      <c r="J41" s="8">
        <v>253.07472306702584</v>
      </c>
    </row>
    <row r="42" spans="1:10" ht="15" x14ac:dyDescent="0.25">
      <c r="B42" s="8">
        <v>1446</v>
      </c>
      <c r="C42" s="8">
        <v>1254.4386603514888</v>
      </c>
      <c r="D42" s="8">
        <v>591.84367088211297</v>
      </c>
      <c r="E42" s="8">
        <v>741.84823650647456</v>
      </c>
      <c r="F42" s="8">
        <v>1786.8891419786046</v>
      </c>
      <c r="G42" s="8">
        <v>1786.8891419786046</v>
      </c>
      <c r="H42" s="8">
        <v>1786.8891419786046</v>
      </c>
      <c r="I42" s="8">
        <v>1786.8891419786046</v>
      </c>
      <c r="J42" s="8">
        <v>1786.8891419786046</v>
      </c>
    </row>
    <row r="43" spans="1:10" ht="15" x14ac:dyDescent="0.25">
      <c r="B43" s="8">
        <v>1567</v>
      </c>
      <c r="C43" s="8">
        <v>1947.277689017794</v>
      </c>
      <c r="D43" s="8">
        <v>2244.945663734582</v>
      </c>
      <c r="E43" s="8">
        <v>1397.3785465572914</v>
      </c>
      <c r="F43" s="8">
        <v>1774.5017753319833</v>
      </c>
      <c r="G43" s="8">
        <v>3347.6037023617746</v>
      </c>
      <c r="H43" s="8">
        <v>3347.6037023617746</v>
      </c>
      <c r="I43" s="8">
        <v>3347.6037023617746</v>
      </c>
      <c r="J43" s="8">
        <v>3347.6037023617746</v>
      </c>
    </row>
    <row r="44" spans="1:10" ht="15" x14ac:dyDescent="0.25">
      <c r="B44" s="8">
        <v>1625</v>
      </c>
      <c r="C44" s="8">
        <v>2016.1014503628887</v>
      </c>
      <c r="D44" s="8">
        <v>3029.7238863943139</v>
      </c>
      <c r="E44" s="8">
        <v>3227.785448315889</v>
      </c>
      <c r="F44" s="8">
        <v>2008.9674971090242</v>
      </c>
      <c r="G44" s="8">
        <v>2569.8621365499275</v>
      </c>
      <c r="H44" s="8">
        <v>4521.059416437909</v>
      </c>
      <c r="I44" s="8">
        <v>4521.059416437909</v>
      </c>
      <c r="J44" s="8">
        <v>4521.059416437909</v>
      </c>
    </row>
    <row r="45" spans="1:10" ht="15" x14ac:dyDescent="0.25">
      <c r="B45" s="8">
        <v>1598</v>
      </c>
      <c r="C45" s="8">
        <v>1932.5773997277915</v>
      </c>
      <c r="D45" s="8">
        <v>2895.9384479734349</v>
      </c>
      <c r="E45" s="8">
        <v>3856.2779008087923</v>
      </c>
      <c r="F45" s="8">
        <v>3920.8409590181936</v>
      </c>
      <c r="G45" s="8">
        <v>2444.4519474994518</v>
      </c>
      <c r="H45" s="8">
        <v>3136.8528140328181</v>
      </c>
      <c r="I45" s="8">
        <v>5354.9477057259519</v>
      </c>
      <c r="J45" s="8">
        <v>5354.9477057259519</v>
      </c>
    </row>
    <row r="46" spans="1:10" ht="15" x14ac:dyDescent="0.25">
      <c r="B46" s="8">
        <v>2052</v>
      </c>
      <c r="C46" s="8">
        <v>2168.1345121986969</v>
      </c>
      <c r="D46" s="8">
        <v>2672.2939373375634</v>
      </c>
      <c r="E46" s="8">
        <v>3514.1807977525814</v>
      </c>
      <c r="F46" s="8">
        <v>4430.3214350972939</v>
      </c>
      <c r="G46" s="8">
        <v>4404.0684136778173</v>
      </c>
      <c r="H46" s="8">
        <v>2748.2722090597572</v>
      </c>
      <c r="I46" s="8">
        <v>3533.0600498802237</v>
      </c>
      <c r="J46" s="8">
        <v>5934.1458622495084</v>
      </c>
    </row>
    <row r="47" spans="1:10" ht="15" x14ac:dyDescent="0.25">
      <c r="B47" s="8">
        <v>5378</v>
      </c>
      <c r="C47" s="8">
        <v>4390.2342022190487</v>
      </c>
      <c r="D47" s="8">
        <v>2988.1187405466344</v>
      </c>
      <c r="E47" s="8">
        <v>3296.3805483493497</v>
      </c>
      <c r="F47" s="8">
        <v>3935.1821529862755</v>
      </c>
      <c r="G47" s="8">
        <v>4818.841165365322</v>
      </c>
      <c r="H47" s="8">
        <v>4727.2744369811217</v>
      </c>
      <c r="I47" s="8">
        <v>2951.7847364482418</v>
      </c>
      <c r="J47" s="8">
        <v>3799.5569049286755</v>
      </c>
    </row>
    <row r="48" spans="1:10" ht="15" x14ac:dyDescent="0.25">
      <c r="B48" s="8">
        <v>9593</v>
      </c>
      <c r="C48" s="8">
        <v>8342.8016112155674</v>
      </c>
      <c r="D48" s="8">
        <v>5433.6912267561638</v>
      </c>
      <c r="E48" s="8">
        <v>3762.4700731680487</v>
      </c>
      <c r="F48" s="8">
        <v>3710.997529821946</v>
      </c>
      <c r="G48" s="8">
        <v>4204.0449644787086</v>
      </c>
      <c r="H48" s="8">
        <v>5057.2592438752827</v>
      </c>
      <c r="I48" s="8">
        <v>4919.0807294629167</v>
      </c>
      <c r="J48" s="8">
        <v>3073.2026871220601</v>
      </c>
    </row>
    <row r="49" spans="1:10" ht="15" x14ac:dyDescent="0.25">
      <c r="B49" s="8">
        <v>15020</v>
      </c>
      <c r="C49" s="8">
        <v>13245.60477871733</v>
      </c>
      <c r="D49" s="8">
        <v>9482.188635174447</v>
      </c>
      <c r="E49" s="8">
        <v>6438.1061619353632</v>
      </c>
      <c r="F49" s="8">
        <v>4253.2262860286728</v>
      </c>
      <c r="G49" s="8">
        <v>3953.5835061067037</v>
      </c>
      <c r="H49" s="8">
        <v>4336.6931010893113</v>
      </c>
      <c r="I49" s="8">
        <v>5156.375697885509</v>
      </c>
      <c r="J49" s="8">
        <v>4985.7922358158921</v>
      </c>
    </row>
    <row r="50" spans="1:10" ht="15" x14ac:dyDescent="0.25">
      <c r="B50" s="8">
        <v>24702</v>
      </c>
      <c r="C50" s="8">
        <v>21171.694561123739</v>
      </c>
      <c r="D50" s="8">
        <v>14183.823409428194</v>
      </c>
      <c r="E50" s="8">
        <v>10697.297071292118</v>
      </c>
      <c r="F50" s="8">
        <v>7295.0428067040802</v>
      </c>
      <c r="G50" s="8">
        <v>4661.1446032760132</v>
      </c>
      <c r="H50" s="8">
        <v>4128.3731472036807</v>
      </c>
      <c r="I50" s="8">
        <v>4400.5971761224864</v>
      </c>
      <c r="J50" s="8">
        <v>5176.1080657256725</v>
      </c>
    </row>
    <row r="51" spans="1:10" ht="45" x14ac:dyDescent="0.25">
      <c r="A51" s="26" t="s">
        <v>199</v>
      </c>
      <c r="B51" s="8">
        <f t="shared" ref="B51:J51" si="2">SUM(B41:B50)</f>
        <v>63223</v>
      </c>
      <c r="C51" s="8">
        <f t="shared" si="2"/>
        <v>56619.942623463961</v>
      </c>
      <c r="D51" s="8">
        <f t="shared" si="2"/>
        <v>43559.980729622694</v>
      </c>
      <c r="E51" s="8">
        <f t="shared" si="2"/>
        <v>37184.799507752934</v>
      </c>
      <c r="F51" s="8">
        <f t="shared" si="2"/>
        <v>33369.0443071431</v>
      </c>
      <c r="G51" s="8">
        <f t="shared" si="2"/>
        <v>32443.564304361353</v>
      </c>
      <c r="H51" s="8">
        <f t="shared" si="2"/>
        <v>34043.351936087289</v>
      </c>
      <c r="I51" s="8">
        <f t="shared" si="2"/>
        <v>36224.47307937064</v>
      </c>
      <c r="J51" s="8">
        <f t="shared" si="2"/>
        <v>38232.380445413073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J1" workbookViewId="0">
      <selection activeCell="J1" sqref="A1:XFD1"/>
    </sheetView>
  </sheetViews>
  <sheetFormatPr defaultColWidth="9.109375" defaultRowHeight="14.4" x14ac:dyDescent="0.3"/>
  <cols>
    <col min="1" max="1" width="9.109375" style="8"/>
    <col min="2" max="9" width="11.44140625" style="8" bestFit="1" customWidth="1"/>
    <col min="10" max="10" width="9.33203125" style="8" bestFit="1" customWidth="1"/>
    <col min="11" max="11" width="17.6640625" style="8" customWidth="1"/>
    <col min="12" max="12" width="12.109375" style="8" customWidth="1"/>
    <col min="13" max="13" width="13.44140625" style="8" customWidth="1"/>
    <col min="14" max="14" width="12.44140625" style="8" customWidth="1"/>
    <col min="15" max="15" width="12.33203125" style="8" customWidth="1"/>
    <col min="16" max="16384" width="9.109375" style="8"/>
  </cols>
  <sheetData>
    <row r="1" spans="1:19" s="34" customFormat="1" ht="15" x14ac:dyDescent="0.25">
      <c r="A1" s="34" t="s">
        <v>11</v>
      </c>
      <c r="B1" s="34" t="s">
        <v>111</v>
      </c>
      <c r="C1" s="34" t="s">
        <v>112</v>
      </c>
      <c r="D1" s="34" t="s">
        <v>113</v>
      </c>
      <c r="E1" s="34" t="s">
        <v>114</v>
      </c>
      <c r="F1" s="34" t="s">
        <v>115</v>
      </c>
      <c r="G1" s="34" t="s">
        <v>107</v>
      </c>
      <c r="H1" s="34" t="s">
        <v>108</v>
      </c>
      <c r="I1" s="34" t="s">
        <v>109</v>
      </c>
      <c r="K1" s="34">
        <v>2013</v>
      </c>
      <c r="L1" s="34">
        <v>2015</v>
      </c>
      <c r="M1" s="34">
        <v>2020</v>
      </c>
      <c r="N1" s="34">
        <v>2025</v>
      </c>
      <c r="O1" s="34">
        <v>2030</v>
      </c>
      <c r="P1" s="34">
        <v>2035</v>
      </c>
      <c r="Q1" s="34">
        <v>2040</v>
      </c>
      <c r="R1" s="34">
        <v>2045</v>
      </c>
      <c r="S1" s="34">
        <v>2050</v>
      </c>
    </row>
    <row r="2" spans="1:19" ht="15" x14ac:dyDescent="0.25">
      <c r="A2" s="8" t="s">
        <v>117</v>
      </c>
      <c r="B2" s="8">
        <v>1444</v>
      </c>
      <c r="C2" s="8">
        <v>1165.9671016411767</v>
      </c>
      <c r="D2" s="8">
        <v>428.17356447592311</v>
      </c>
      <c r="E2" s="8">
        <v>715.52836143204343</v>
      </c>
      <c r="F2" s="8">
        <v>1786.8891419786046</v>
      </c>
      <c r="G2" s="8">
        <v>1786.8891419786046</v>
      </c>
      <c r="H2" s="8">
        <v>1786.8891419786046</v>
      </c>
      <c r="I2" s="8">
        <v>1786.8891419786046</v>
      </c>
      <c r="J2" s="8" t="s">
        <v>133</v>
      </c>
      <c r="K2" s="8">
        <v>90774</v>
      </c>
      <c r="L2" s="8">
        <v>94230.395545812382</v>
      </c>
      <c r="M2" s="8">
        <v>96943.224317775792</v>
      </c>
      <c r="N2" s="8">
        <v>89060.904842692325</v>
      </c>
      <c r="O2" s="8">
        <v>75748.50582162122</v>
      </c>
      <c r="P2" s="8">
        <v>60290.993034952742</v>
      </c>
      <c r="Q2" s="8">
        <v>44968.281673731202</v>
      </c>
      <c r="R2" s="8">
        <v>33097.051477331275</v>
      </c>
      <c r="S2" s="8">
        <v>25305.579382527612</v>
      </c>
    </row>
    <row r="3" spans="1:19" ht="15" x14ac:dyDescent="0.25">
      <c r="A3" s="8" t="s">
        <v>118</v>
      </c>
      <c r="B3" s="8">
        <v>1531</v>
      </c>
      <c r="C3" s="8">
        <v>1786.765945335685</v>
      </c>
      <c r="D3" s="8">
        <v>1837.3791790485434</v>
      </c>
      <c r="E3" s="8">
        <v>1177.5555820705813</v>
      </c>
      <c r="F3" s="8">
        <v>1748.2700573989309</v>
      </c>
      <c r="G3" s="8">
        <v>3347.6037023617746</v>
      </c>
      <c r="H3" s="8">
        <v>3347.6037023617746</v>
      </c>
      <c r="I3" s="8">
        <v>3347.6037023617746</v>
      </c>
      <c r="J3" s="8" t="s">
        <v>135</v>
      </c>
      <c r="K3" s="8">
        <v>5623</v>
      </c>
      <c r="L3" s="8">
        <v>7079.5396017680059</v>
      </c>
      <c r="M3" s="8">
        <v>9426.5792357494665</v>
      </c>
      <c r="N3" s="8">
        <v>13081.310506516644</v>
      </c>
      <c r="O3" s="8">
        <v>15503.021748162586</v>
      </c>
      <c r="P3" s="8">
        <v>15606.050127425509</v>
      </c>
      <c r="Q3" s="8">
        <v>13891.889878008093</v>
      </c>
      <c r="R3" s="8">
        <v>10587.046582263982</v>
      </c>
      <c r="S3" s="8">
        <v>8132.2667824214695</v>
      </c>
    </row>
    <row r="4" spans="1:19" ht="15" x14ac:dyDescent="0.25">
      <c r="A4" s="8" t="s">
        <v>119</v>
      </c>
      <c r="B4" s="8">
        <v>1574</v>
      </c>
      <c r="C4" s="8">
        <v>1836.295696434051</v>
      </c>
      <c r="D4" s="8">
        <v>2519.200924962006</v>
      </c>
      <c r="E4" s="8">
        <v>2747.4961270369649</v>
      </c>
      <c r="F4" s="8">
        <v>1790.0543268213044</v>
      </c>
      <c r="G4" s="8">
        <v>2543.7416330524475</v>
      </c>
      <c r="H4" s="8">
        <v>4521.059416437909</v>
      </c>
      <c r="I4" s="8">
        <v>4521.059416437909</v>
      </c>
      <c r="J4" s="8" t="s">
        <v>28</v>
      </c>
      <c r="K4" s="8">
        <v>153997</v>
      </c>
      <c r="L4" s="8">
        <v>150850.33816927631</v>
      </c>
      <c r="M4" s="8">
        <v>140503.20504739846</v>
      </c>
      <c r="N4" s="8">
        <v>126245.70435044526</v>
      </c>
      <c r="O4" s="8">
        <v>109117.5501287643</v>
      </c>
      <c r="P4" s="8">
        <v>92734.55733931408</v>
      </c>
      <c r="Q4" s="8">
        <v>79011.633609818484</v>
      </c>
      <c r="R4" s="8">
        <v>69321.524556701901</v>
      </c>
      <c r="S4" s="8">
        <v>63537.959827940685</v>
      </c>
    </row>
    <row r="5" spans="1:19" ht="15" x14ac:dyDescent="0.25">
      <c r="A5" s="8" t="s">
        <v>120</v>
      </c>
      <c r="B5" s="8">
        <v>1751</v>
      </c>
      <c r="C5" s="8">
        <v>1898.9396413551008</v>
      </c>
      <c r="D5" s="8">
        <v>2430.6365882210957</v>
      </c>
      <c r="E5" s="8">
        <v>3285.1613654115654</v>
      </c>
      <c r="F5" s="8">
        <v>3443.2192383976667</v>
      </c>
      <c r="G5" s="8">
        <v>2226.7850089527328</v>
      </c>
      <c r="H5" s="8">
        <v>3110.8866487326532</v>
      </c>
      <c r="I5" s="8">
        <v>5354.9477057259519</v>
      </c>
    </row>
    <row r="6" spans="1:19" ht="15" x14ac:dyDescent="0.25">
      <c r="A6" s="8" t="s">
        <v>121</v>
      </c>
      <c r="B6" s="8">
        <v>5450</v>
      </c>
      <c r="C6" s="8">
        <v>4163.5656122631754</v>
      </c>
      <c r="D6" s="8">
        <v>2396.9079934343936</v>
      </c>
      <c r="E6" s="8">
        <v>3004.7354807805086</v>
      </c>
      <c r="F6" s="8">
        <v>3863.6619610573962</v>
      </c>
      <c r="G6" s="8">
        <v>3930.2077324230822</v>
      </c>
      <c r="H6" s="8">
        <v>2532.3560738581054</v>
      </c>
      <c r="I6" s="8">
        <v>3507.3095775954898</v>
      </c>
    </row>
    <row r="7" spans="1:19" ht="15" x14ac:dyDescent="0.25">
      <c r="A7" s="8" t="s">
        <v>122</v>
      </c>
      <c r="B7" s="8">
        <v>16530</v>
      </c>
      <c r="C7" s="8">
        <v>12283.150996749948</v>
      </c>
      <c r="D7" s="8">
        <v>4689.7610960840339</v>
      </c>
      <c r="E7" s="8">
        <v>2975.0421832253237</v>
      </c>
      <c r="F7" s="8">
        <v>3431.2361013236941</v>
      </c>
      <c r="G7" s="8">
        <v>4258.3392847097512</v>
      </c>
      <c r="H7" s="8">
        <v>4258.6115985395081</v>
      </c>
      <c r="I7" s="8">
        <v>2738.2902248904393</v>
      </c>
    </row>
    <row r="8" spans="1:19" ht="15" x14ac:dyDescent="0.25">
      <c r="A8" s="8" t="s">
        <v>123</v>
      </c>
      <c r="B8" s="8">
        <v>27835</v>
      </c>
      <c r="C8" s="8">
        <v>23474.339845456845</v>
      </c>
      <c r="D8" s="8">
        <v>12836.020471782946</v>
      </c>
      <c r="E8" s="8">
        <v>5373.2106194052312</v>
      </c>
      <c r="F8" s="8">
        <v>3394.5845006947475</v>
      </c>
      <c r="G8" s="8">
        <v>3708.0623003601659</v>
      </c>
      <c r="H8" s="8">
        <v>4505.6891754388289</v>
      </c>
      <c r="I8" s="8">
        <v>4457.9754607126752</v>
      </c>
    </row>
    <row r="9" spans="1:19" ht="15" x14ac:dyDescent="0.25">
      <c r="A9" s="8" t="s">
        <v>124</v>
      </c>
      <c r="B9" s="8">
        <v>26740</v>
      </c>
      <c r="C9" s="8">
        <v>27234.14423425779</v>
      </c>
      <c r="D9" s="8">
        <v>23784.469310835546</v>
      </c>
      <c r="E9" s="8">
        <v>13556.658402469435</v>
      </c>
      <c r="F9" s="8">
        <v>5818.5722643682338</v>
      </c>
      <c r="G9" s="8">
        <v>3644.8152559638411</v>
      </c>
      <c r="H9" s="8">
        <v>3853.1258589986555</v>
      </c>
      <c r="I9" s="8">
        <v>4618.747603431978</v>
      </c>
    </row>
    <row r="10" spans="1:19" ht="15" x14ac:dyDescent="0.25">
      <c r="A10" s="8" t="s">
        <v>125</v>
      </c>
      <c r="B10" s="8">
        <v>25920</v>
      </c>
      <c r="C10" s="8">
        <v>26271.995742227009</v>
      </c>
      <c r="D10" s="8">
        <v>27160.312990330989</v>
      </c>
      <c r="E10" s="8">
        <v>24336.444477225858</v>
      </c>
      <c r="F10" s="8">
        <v>14119.139061817183</v>
      </c>
      <c r="G10" s="8">
        <v>6158.9703373830789</v>
      </c>
      <c r="H10" s="8">
        <v>3831.3479932635023</v>
      </c>
      <c r="I10" s="8">
        <v>3935.9539190599316</v>
      </c>
    </row>
    <row r="11" spans="1:19" ht="15" x14ac:dyDescent="0.25">
      <c r="A11" s="8" t="s">
        <v>27</v>
      </c>
      <c r="B11" s="8">
        <v>27180</v>
      </c>
      <c r="C11" s="8">
        <v>26621.85771906835</v>
      </c>
      <c r="D11" s="8">
        <v>26473.864965458612</v>
      </c>
      <c r="E11" s="8">
        <v>27423.512058011926</v>
      </c>
      <c r="F11" s="8">
        <v>24833.161481388815</v>
      </c>
      <c r="G11" s="8">
        <v>14643.456547982263</v>
      </c>
      <c r="H11" s="8">
        <v>6505.1429139703123</v>
      </c>
      <c r="I11" s="8">
        <v>4017.9084897515618</v>
      </c>
    </row>
    <row r="12" spans="1:19" ht="15" x14ac:dyDescent="0.25">
      <c r="A12" s="8" t="s">
        <v>126</v>
      </c>
      <c r="B12" s="8">
        <v>18145</v>
      </c>
      <c r="C12" s="8">
        <v>20960.133336079518</v>
      </c>
      <c r="D12" s="8">
        <v>24861.167484953083</v>
      </c>
      <c r="E12" s="8">
        <v>24915.237202467852</v>
      </c>
      <c r="F12" s="8">
        <v>25128.627081501927</v>
      </c>
      <c r="G12" s="8">
        <v>22751.72110282458</v>
      </c>
      <c r="H12" s="8">
        <v>13440.292455900095</v>
      </c>
      <c r="I12" s="8">
        <v>5997.0326891866425</v>
      </c>
    </row>
    <row r="13" spans="1:19" ht="15" x14ac:dyDescent="0.25">
      <c r="A13" s="8" t="s">
        <v>127</v>
      </c>
      <c r="B13" s="8">
        <v>13970</v>
      </c>
      <c r="C13" s="8">
        <v>14459.102246001281</v>
      </c>
      <c r="D13" s="8">
        <v>17737.400793505858</v>
      </c>
      <c r="E13" s="8">
        <v>20941.603898313562</v>
      </c>
      <c r="F13" s="8">
        <v>21013.714412228052</v>
      </c>
      <c r="G13" s="8">
        <v>21181.274278804703</v>
      </c>
      <c r="H13" s="8">
        <v>19091.367760698282</v>
      </c>
      <c r="I13" s="8">
        <v>11245.358504941134</v>
      </c>
    </row>
    <row r="14" spans="1:19" ht="15" x14ac:dyDescent="0.25">
      <c r="A14" s="8" t="s">
        <v>128</v>
      </c>
      <c r="B14" s="8">
        <v>8345</v>
      </c>
      <c r="C14" s="8">
        <v>9258.8061899674394</v>
      </c>
      <c r="D14" s="8">
        <v>10778.856126097291</v>
      </c>
      <c r="E14" s="8">
        <v>13284.385868554054</v>
      </c>
      <c r="F14" s="8">
        <v>15548.643511963135</v>
      </c>
      <c r="G14" s="8">
        <v>15616.418848667334</v>
      </c>
      <c r="H14" s="8">
        <v>15738.285742783357</v>
      </c>
      <c r="I14" s="8">
        <v>14060.820499990912</v>
      </c>
    </row>
    <row r="15" spans="1:19" ht="15" x14ac:dyDescent="0.25">
      <c r="A15" s="8" t="s">
        <v>129</v>
      </c>
      <c r="B15" s="8">
        <v>4305</v>
      </c>
      <c r="C15" s="8">
        <v>4560.9281576954663</v>
      </c>
      <c r="D15" s="8">
        <v>5374.2644544477043</v>
      </c>
      <c r="E15" s="8">
        <v>6200.7440859327398</v>
      </c>
      <c r="F15" s="8">
        <v>7726.6133882962904</v>
      </c>
      <c r="G15" s="8">
        <v>8857.2550494854113</v>
      </c>
      <c r="H15" s="8">
        <v>8915.4282668649103</v>
      </c>
      <c r="I15" s="8">
        <v>8981.7346256744459</v>
      </c>
    </row>
    <row r="16" spans="1:19" ht="15" x14ac:dyDescent="0.25">
      <c r="A16" s="8" t="s">
        <v>130</v>
      </c>
      <c r="B16" s="8">
        <v>1980</v>
      </c>
      <c r="C16" s="8">
        <v>2077.7832427047597</v>
      </c>
      <c r="D16" s="8">
        <v>1964.8136082289311</v>
      </c>
      <c r="E16" s="8">
        <v>2315.1927785802527</v>
      </c>
      <c r="F16" s="8">
        <v>2671.2339988581743</v>
      </c>
      <c r="G16" s="8">
        <v>3328.5670385387507</v>
      </c>
      <c r="H16" s="8">
        <v>3815.6389776541919</v>
      </c>
      <c r="I16" s="8">
        <v>3840.6995629538856</v>
      </c>
    </row>
    <row r="17" spans="1:9" ht="15" x14ac:dyDescent="0.25">
      <c r="A17" s="8" t="s">
        <v>131</v>
      </c>
      <c r="B17" s="8">
        <v>675</v>
      </c>
      <c r="C17" s="8">
        <v>854.67578746309198</v>
      </c>
      <c r="D17" s="8">
        <v>895.09342157213905</v>
      </c>
      <c r="E17" s="8">
        <v>846.42695118271922</v>
      </c>
      <c r="F17" s="8">
        <v>997.36766722637799</v>
      </c>
      <c r="G17" s="8">
        <v>1150.7475518694123</v>
      </c>
      <c r="H17" s="8">
        <v>1433.9216903008025</v>
      </c>
      <c r="I17" s="8">
        <v>1643.7486248789669</v>
      </c>
    </row>
    <row r="18" spans="1:9" ht="15" x14ac:dyDescent="0.25">
      <c r="A18" s="8" t="s">
        <v>132</v>
      </c>
      <c r="B18" s="8">
        <v>75</v>
      </c>
      <c r="C18" s="8">
        <v>228.48475521152002</v>
      </c>
      <c r="D18" s="8">
        <v>368.18791258482838</v>
      </c>
      <c r="E18" s="8">
        <v>385.5995259153043</v>
      </c>
      <c r="F18" s="8">
        <v>364.63437584507881</v>
      </c>
      <c r="G18" s="8">
        <v>429.65850309821445</v>
      </c>
      <c r="H18" s="8">
        <v>495.73340587140109</v>
      </c>
      <c r="I18" s="8">
        <v>617.72269871955405</v>
      </c>
    </row>
    <row r="19" spans="1:9" ht="15" x14ac:dyDescent="0.25">
      <c r="A19" s="8" t="s">
        <v>28</v>
      </c>
      <c r="B19" s="8">
        <v>183692</v>
      </c>
      <c r="C19" s="8">
        <v>179274.82197234099</v>
      </c>
      <c r="D19" s="8">
        <v>166558.09537336734</v>
      </c>
      <c r="E19" s="8">
        <v>153737.60969108294</v>
      </c>
      <c r="F19" s="8">
        <v>137932.69729423267</v>
      </c>
      <c r="G19" s="8">
        <v>119817.58804152317</v>
      </c>
      <c r="H19" s="8">
        <v>101436.45554671994</v>
      </c>
      <c r="I19" s="8">
        <v>84926.877171358879</v>
      </c>
    </row>
    <row r="22" spans="1:9" ht="15" x14ac:dyDescent="0.25">
      <c r="C22" s="8">
        <v>26621.85771906835</v>
      </c>
      <c r="D22" s="8">
        <v>26473.864965458612</v>
      </c>
      <c r="E22" s="8">
        <v>27423.512058011926</v>
      </c>
      <c r="F22" s="8">
        <v>24833.161481388815</v>
      </c>
      <c r="G22" s="8">
        <v>14643.456547982263</v>
      </c>
      <c r="H22" s="8">
        <v>6505.1429139703123</v>
      </c>
      <c r="I22" s="8">
        <v>4017.9084897515618</v>
      </c>
    </row>
    <row r="23" spans="1:9" ht="15" x14ac:dyDescent="0.25">
      <c r="C23" s="8">
        <v>20960.133336079518</v>
      </c>
      <c r="D23" s="8">
        <v>24861.167484953083</v>
      </c>
      <c r="E23" s="8">
        <v>24915.237202467852</v>
      </c>
      <c r="F23" s="8">
        <v>25128.627081501927</v>
      </c>
      <c r="G23" s="8">
        <v>22751.72110282458</v>
      </c>
      <c r="H23" s="8">
        <v>13440.292455900095</v>
      </c>
      <c r="I23" s="8">
        <v>5997.0326891866425</v>
      </c>
    </row>
    <row r="24" spans="1:9" ht="15" x14ac:dyDescent="0.25">
      <c r="C24" s="8">
        <v>14459.102246001281</v>
      </c>
      <c r="D24" s="8">
        <v>17737.400793505858</v>
      </c>
      <c r="E24" s="8">
        <v>20941.603898313562</v>
      </c>
      <c r="F24" s="8">
        <v>21013.714412228052</v>
      </c>
      <c r="G24" s="8">
        <v>21181.274278804703</v>
      </c>
      <c r="H24" s="8">
        <v>19091.367760698282</v>
      </c>
      <c r="I24" s="8">
        <v>11245.358504941134</v>
      </c>
    </row>
    <row r="25" spans="1:9" ht="15" x14ac:dyDescent="0.25">
      <c r="C25" s="8">
        <v>9258.8061899674394</v>
      </c>
      <c r="D25" s="8">
        <v>10778.856126097291</v>
      </c>
      <c r="E25" s="8">
        <v>13284.385868554054</v>
      </c>
      <c r="F25" s="8">
        <v>15548.643511963135</v>
      </c>
      <c r="G25" s="8">
        <v>15616.418848667334</v>
      </c>
      <c r="H25" s="8">
        <v>15738.285742783357</v>
      </c>
      <c r="I25" s="8">
        <v>14060.820499990912</v>
      </c>
    </row>
    <row r="26" spans="1:9" ht="15" x14ac:dyDescent="0.25">
      <c r="C26" s="8">
        <v>4560.9281576954663</v>
      </c>
      <c r="D26" s="8">
        <v>5374.2644544477043</v>
      </c>
      <c r="E26" s="8">
        <v>6200.7440859327398</v>
      </c>
      <c r="F26" s="8">
        <v>7726.6133882962904</v>
      </c>
      <c r="G26" s="8">
        <v>8857.2550494854113</v>
      </c>
      <c r="H26" s="8">
        <v>8915.4282668649103</v>
      </c>
      <c r="I26" s="8">
        <v>8981.7346256744459</v>
      </c>
    </row>
    <row r="27" spans="1:9" ht="15" x14ac:dyDescent="0.25">
      <c r="C27" s="8">
        <v>2077.7832427047597</v>
      </c>
      <c r="D27" s="8">
        <v>1964.8136082289311</v>
      </c>
      <c r="E27" s="8">
        <v>2315.1927785802527</v>
      </c>
      <c r="F27" s="8">
        <v>2671.2339988581743</v>
      </c>
      <c r="G27" s="8">
        <v>3328.5670385387507</v>
      </c>
      <c r="H27" s="8">
        <v>3815.6389776541919</v>
      </c>
      <c r="I27" s="8">
        <v>3840.6995629538856</v>
      </c>
    </row>
    <row r="28" spans="1:9" ht="15" x14ac:dyDescent="0.25">
      <c r="C28" s="8">
        <v>854.67578746309198</v>
      </c>
      <c r="D28" s="8">
        <v>895.09342157213905</v>
      </c>
      <c r="E28" s="8">
        <v>846.42695118271922</v>
      </c>
      <c r="F28" s="8">
        <v>997.36766722637799</v>
      </c>
      <c r="G28" s="8">
        <v>1150.7475518694123</v>
      </c>
      <c r="H28" s="8">
        <v>1433.9216903008025</v>
      </c>
      <c r="I28" s="8">
        <v>1643.7486248789669</v>
      </c>
    </row>
    <row r="29" spans="1:9" ht="15" x14ac:dyDescent="0.25">
      <c r="C29" s="8">
        <v>228.48475521152002</v>
      </c>
      <c r="D29" s="8">
        <v>368.18791258482838</v>
      </c>
      <c r="E29" s="8">
        <v>385.5995259153043</v>
      </c>
      <c r="F29" s="8">
        <v>364.63437584507881</v>
      </c>
      <c r="G29" s="8">
        <v>429.65850309821445</v>
      </c>
      <c r="H29" s="8">
        <v>495.73340587140109</v>
      </c>
      <c r="I29" s="8">
        <v>617.72269871955405</v>
      </c>
    </row>
    <row r="30" spans="1:9" ht="15" x14ac:dyDescent="0.25">
      <c r="A30" s="8" t="s">
        <v>133</v>
      </c>
      <c r="B30" s="8">
        <v>74675</v>
      </c>
      <c r="C30" s="8">
        <f t="shared" ref="C30:I30" si="0">SUM(C22:C29)</f>
        <v>79021.771434191425</v>
      </c>
      <c r="D30" s="8">
        <f t="shared" si="0"/>
        <v>88453.648766848448</v>
      </c>
      <c r="E30" s="8">
        <f t="shared" si="0"/>
        <v>96312.702368958388</v>
      </c>
      <c r="F30" s="8">
        <f t="shared" si="0"/>
        <v>98283.995917307853</v>
      </c>
      <c r="G30" s="8">
        <f t="shared" si="0"/>
        <v>87959.098921270663</v>
      </c>
      <c r="H30" s="8">
        <f t="shared" si="0"/>
        <v>69435.811214043366</v>
      </c>
      <c r="I30" s="8">
        <f t="shared" si="0"/>
        <v>50405.025696097109</v>
      </c>
    </row>
    <row r="31" spans="1:9" ht="15" x14ac:dyDescent="0.25">
      <c r="A31" s="8" t="s">
        <v>28</v>
      </c>
      <c r="C31" s="8">
        <v>179274.82197234099</v>
      </c>
      <c r="D31" s="8">
        <v>166558.09537336734</v>
      </c>
      <c r="E31" s="8">
        <v>153737.60969108294</v>
      </c>
      <c r="F31" s="8">
        <v>137932.69729423267</v>
      </c>
      <c r="G31" s="8">
        <v>119817.58804152317</v>
      </c>
      <c r="H31" s="8">
        <v>101436.45554671994</v>
      </c>
      <c r="I31" s="8">
        <v>84926.877171358879</v>
      </c>
    </row>
    <row r="35" spans="1:9" s="14" customFormat="1" x14ac:dyDescent="0.3">
      <c r="A35" s="14" t="s">
        <v>134</v>
      </c>
      <c r="B35" s="14">
        <v>2013</v>
      </c>
      <c r="C35" s="14">
        <v>2015</v>
      </c>
      <c r="D35" s="14">
        <v>2020</v>
      </c>
      <c r="E35" s="14">
        <v>2025</v>
      </c>
      <c r="F35" s="14">
        <v>2030</v>
      </c>
      <c r="G35" s="14">
        <v>2035</v>
      </c>
      <c r="H35" s="14">
        <v>2040</v>
      </c>
      <c r="I35" s="14">
        <v>2045</v>
      </c>
    </row>
    <row r="36" spans="1:9" x14ac:dyDescent="0.3">
      <c r="A36" s="8" t="s">
        <v>133</v>
      </c>
      <c r="B36" s="8">
        <v>74675</v>
      </c>
      <c r="C36" s="8">
        <v>79021.771434191425</v>
      </c>
      <c r="D36" s="8">
        <v>88453.648766848448</v>
      </c>
      <c r="E36" s="8">
        <v>96312.702368958388</v>
      </c>
      <c r="F36" s="8">
        <v>98283.995917307853</v>
      </c>
      <c r="G36" s="8">
        <v>87959.098921270663</v>
      </c>
      <c r="H36" s="8">
        <v>69435.811214043366</v>
      </c>
      <c r="I36" s="8">
        <v>50405.025696097109</v>
      </c>
    </row>
    <row r="37" spans="1:9" x14ac:dyDescent="0.3">
      <c r="A37" s="8" t="s">
        <v>135</v>
      </c>
      <c r="B37" s="8">
        <v>7035</v>
      </c>
      <c r="C37" s="8">
        <v>7721.8719430748379</v>
      </c>
      <c r="D37" s="8">
        <v>8602.3593968336027</v>
      </c>
      <c r="E37" s="8">
        <v>9747.9633416110155</v>
      </c>
      <c r="F37" s="8">
        <v>11759.849430225921</v>
      </c>
      <c r="G37" s="8">
        <v>13766.228142991789</v>
      </c>
      <c r="H37" s="8">
        <v>14660.722340691304</v>
      </c>
      <c r="I37" s="8">
        <v>15083.905512226851</v>
      </c>
    </row>
    <row r="38" spans="1:9" x14ac:dyDescent="0.3">
      <c r="A38" s="8" t="s">
        <v>28</v>
      </c>
      <c r="B38" s="8">
        <v>183692</v>
      </c>
      <c r="C38" s="8">
        <v>179274.82197234099</v>
      </c>
      <c r="D38" s="8">
        <v>166558.09537336734</v>
      </c>
      <c r="E38" s="8">
        <v>153737.60969108294</v>
      </c>
      <c r="F38" s="8">
        <v>137932.69729423267</v>
      </c>
      <c r="G38" s="8">
        <v>119817.58804152317</v>
      </c>
      <c r="H38" s="8">
        <v>101436.45554671994</v>
      </c>
      <c r="I38" s="8">
        <v>84926.877171358879</v>
      </c>
    </row>
    <row r="41" spans="1:9" x14ac:dyDescent="0.3">
      <c r="A41" s="8" t="s">
        <v>129</v>
      </c>
      <c r="C41" s="8">
        <v>4560.9281576954663</v>
      </c>
      <c r="D41" s="8">
        <v>5374.2644544477043</v>
      </c>
      <c r="E41" s="8">
        <v>6200.7440859327398</v>
      </c>
      <c r="F41" s="8">
        <v>7726.6133882962904</v>
      </c>
      <c r="G41" s="8">
        <v>8857.2550494854113</v>
      </c>
      <c r="H41" s="8">
        <v>8915.4282668649103</v>
      </c>
      <c r="I41" s="8">
        <v>8981.7346256744459</v>
      </c>
    </row>
    <row r="42" spans="1:9" x14ac:dyDescent="0.3">
      <c r="A42" s="8" t="s">
        <v>130</v>
      </c>
      <c r="C42" s="8">
        <v>2077.7832427047597</v>
      </c>
      <c r="D42" s="8">
        <v>1964.8136082289311</v>
      </c>
      <c r="E42" s="8">
        <v>2315.1927785802527</v>
      </c>
      <c r="F42" s="8">
        <v>2671.2339988581743</v>
      </c>
      <c r="G42" s="8">
        <v>3328.5670385387507</v>
      </c>
      <c r="H42" s="8">
        <v>3815.6389776541919</v>
      </c>
      <c r="I42" s="8">
        <v>3840.6995629538856</v>
      </c>
    </row>
    <row r="43" spans="1:9" x14ac:dyDescent="0.3">
      <c r="A43" s="8" t="s">
        <v>131</v>
      </c>
      <c r="C43" s="8">
        <v>854.67578746309198</v>
      </c>
      <c r="D43" s="8">
        <v>895.09342157213905</v>
      </c>
      <c r="E43" s="8">
        <v>846.42695118271922</v>
      </c>
      <c r="F43" s="8">
        <v>997.36766722637799</v>
      </c>
      <c r="G43" s="8">
        <v>1150.7475518694123</v>
      </c>
      <c r="H43" s="8">
        <v>1433.9216903008025</v>
      </c>
      <c r="I43" s="8">
        <v>1643.7486248789669</v>
      </c>
    </row>
    <row r="44" spans="1:9" x14ac:dyDescent="0.3">
      <c r="A44" s="8" t="s">
        <v>132</v>
      </c>
      <c r="C44" s="8">
        <v>228.48475521152002</v>
      </c>
      <c r="D44" s="8">
        <v>368.18791258482838</v>
      </c>
      <c r="E44" s="8">
        <v>385.5995259153043</v>
      </c>
      <c r="F44" s="8">
        <v>364.63437584507881</v>
      </c>
      <c r="G44" s="8">
        <v>429.65850309821445</v>
      </c>
      <c r="H44" s="8">
        <v>495.73340587140109</v>
      </c>
      <c r="I44" s="8">
        <v>617.72269871955405</v>
      </c>
    </row>
    <row r="45" spans="1:9" x14ac:dyDescent="0.3">
      <c r="A45" s="8" t="s">
        <v>135</v>
      </c>
      <c r="C45" s="8">
        <f t="shared" ref="C45:I45" si="1">SUM(C41:C44)</f>
        <v>7721.8719430748379</v>
      </c>
      <c r="D45" s="8">
        <f t="shared" si="1"/>
        <v>8602.3593968336027</v>
      </c>
      <c r="E45" s="8">
        <f t="shared" si="1"/>
        <v>9747.9633416110155</v>
      </c>
      <c r="F45" s="8">
        <f t="shared" si="1"/>
        <v>11759.849430225921</v>
      </c>
      <c r="G45" s="8">
        <f t="shared" si="1"/>
        <v>13766.228142991789</v>
      </c>
      <c r="H45" s="8">
        <f t="shared" si="1"/>
        <v>14660.722340691304</v>
      </c>
      <c r="I45" s="8">
        <f t="shared" si="1"/>
        <v>15083.905512226851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XFD1"/>
    </sheetView>
  </sheetViews>
  <sheetFormatPr defaultRowHeight="14.4" x14ac:dyDescent="0.3"/>
  <cols>
    <col min="2" max="2" width="11.44140625" bestFit="1" customWidth="1"/>
    <col min="3" max="3" width="11.44140625" customWidth="1"/>
    <col min="4" max="4" width="11.44140625" bestFit="1" customWidth="1"/>
    <col min="5" max="5" width="11.44140625" customWidth="1"/>
    <col min="6" max="6" width="11.44140625" bestFit="1" customWidth="1"/>
    <col min="7" max="7" width="11.44140625" customWidth="1"/>
    <col min="8" max="8" width="11.44140625" bestFit="1" customWidth="1"/>
    <col min="9" max="9" width="11.44140625" customWidth="1"/>
    <col min="10" max="10" width="11.44140625" bestFit="1" customWidth="1"/>
    <col min="11" max="11" width="11.44140625" customWidth="1"/>
    <col min="12" max="12" width="11.44140625" bestFit="1" customWidth="1"/>
    <col min="13" max="13" width="11.44140625" customWidth="1"/>
    <col min="14" max="14" width="11.44140625" bestFit="1" customWidth="1"/>
    <col min="15" max="15" width="11.44140625" customWidth="1"/>
    <col min="16" max="16" width="11.44140625" bestFit="1" customWidth="1"/>
    <col min="17" max="17" width="11.44140625" customWidth="1"/>
    <col min="18" max="18" width="11.44140625" bestFit="1" customWidth="1"/>
  </cols>
  <sheetData>
    <row r="1" spans="1:19" s="25" customFormat="1" x14ac:dyDescent="0.25">
      <c r="A1" s="34" t="s">
        <v>11</v>
      </c>
      <c r="B1" s="34" t="s">
        <v>111</v>
      </c>
      <c r="C1" s="34">
        <v>2013</v>
      </c>
      <c r="D1" s="34" t="s">
        <v>112</v>
      </c>
      <c r="E1" s="34">
        <v>2015</v>
      </c>
      <c r="F1" s="34" t="s">
        <v>113</v>
      </c>
      <c r="G1" s="34">
        <v>2020</v>
      </c>
      <c r="H1" s="34" t="s">
        <v>114</v>
      </c>
      <c r="I1" s="34">
        <v>2025</v>
      </c>
      <c r="J1" s="34" t="s">
        <v>115</v>
      </c>
      <c r="K1" s="34">
        <v>2030</v>
      </c>
      <c r="L1" s="34" t="s">
        <v>107</v>
      </c>
      <c r="M1" s="34">
        <v>2035</v>
      </c>
      <c r="N1" s="34" t="s">
        <v>108</v>
      </c>
      <c r="O1" s="34">
        <v>2040</v>
      </c>
      <c r="P1" s="34" t="s">
        <v>109</v>
      </c>
      <c r="Q1" s="34">
        <v>2045</v>
      </c>
      <c r="R1" s="34" t="s">
        <v>110</v>
      </c>
      <c r="S1" s="25">
        <v>2050</v>
      </c>
    </row>
    <row r="2" spans="1:19" x14ac:dyDescent="0.25">
      <c r="A2" s="8" t="s">
        <v>124</v>
      </c>
      <c r="B2" s="8">
        <v>15020</v>
      </c>
      <c r="C2" s="8">
        <f>B2*0.243</f>
        <v>3649.86</v>
      </c>
      <c r="D2" s="8">
        <v>13245.60477871733</v>
      </c>
      <c r="E2" s="8">
        <f>D2*0.243</f>
        <v>3218.6819612283111</v>
      </c>
      <c r="F2" s="8">
        <v>9482.188635174447</v>
      </c>
      <c r="G2" s="8">
        <f>F2*0.243</f>
        <v>2304.1718383473903</v>
      </c>
      <c r="H2" s="8">
        <v>6438.1061619353632</v>
      </c>
      <c r="I2" s="8">
        <f>H2*0.243</f>
        <v>1564.4597973502932</v>
      </c>
      <c r="J2" s="8">
        <v>4253.2262860286728</v>
      </c>
      <c r="K2" s="8">
        <f>J2*0.243</f>
        <v>1033.5339875049674</v>
      </c>
      <c r="L2" s="8">
        <v>3953.5835061067037</v>
      </c>
      <c r="M2" s="8">
        <f>L2*0.243</f>
        <v>960.72079198392896</v>
      </c>
      <c r="N2" s="8">
        <v>4336.6931010893113</v>
      </c>
      <c r="O2" s="8">
        <f>N2*0.243</f>
        <v>1053.8164235647025</v>
      </c>
      <c r="P2" s="8">
        <v>5156.375697885509</v>
      </c>
      <c r="Q2" s="8">
        <f>P2*0.243</f>
        <v>1252.9992945861786</v>
      </c>
      <c r="R2" s="8">
        <v>4985.7922358158921</v>
      </c>
      <c r="S2" s="8">
        <f>R2*0.243</f>
        <v>1211.5475133032617</v>
      </c>
    </row>
    <row r="3" spans="1:19" x14ac:dyDescent="0.25">
      <c r="A3" s="8" t="s">
        <v>125</v>
      </c>
      <c r="B3" s="8">
        <v>24702</v>
      </c>
      <c r="C3" s="8">
        <f>B3*0.306</f>
        <v>7558.8119999999999</v>
      </c>
      <c r="D3" s="8">
        <v>21171.694561123739</v>
      </c>
      <c r="E3" s="8">
        <f>D3*0.306</f>
        <v>6478.538535703864</v>
      </c>
      <c r="F3" s="8">
        <v>14183.823409428194</v>
      </c>
      <c r="G3" s="8">
        <f>F3*0.306</f>
        <v>4340.2499632850277</v>
      </c>
      <c r="H3" s="8">
        <v>10697.297071292118</v>
      </c>
      <c r="I3" s="8">
        <f>H3*0.306</f>
        <v>3273.3729038153879</v>
      </c>
      <c r="J3" s="8">
        <v>7295.0428067040802</v>
      </c>
      <c r="K3" s="8">
        <f>J3*0.306</f>
        <v>2232.2830988514484</v>
      </c>
      <c r="L3" s="8">
        <v>4661.1446032760132</v>
      </c>
      <c r="M3" s="8">
        <f>L3*0.306</f>
        <v>1426.31024860246</v>
      </c>
      <c r="N3" s="8">
        <v>4128.3731472036807</v>
      </c>
      <c r="O3" s="8">
        <f>N3*0.306</f>
        <v>1263.2821830443263</v>
      </c>
      <c r="P3" s="8">
        <v>4400.5971761224864</v>
      </c>
      <c r="Q3" s="8">
        <f>P3*0.306</f>
        <v>1346.5827358934807</v>
      </c>
      <c r="R3" s="8">
        <v>5176.1080657256725</v>
      </c>
      <c r="S3" s="8">
        <f>R3*0.306</f>
        <v>1583.8890681120558</v>
      </c>
    </row>
    <row r="4" spans="1:19" x14ac:dyDescent="0.25">
      <c r="A4" s="8" t="s">
        <v>27</v>
      </c>
      <c r="B4" s="8">
        <v>28128</v>
      </c>
      <c r="C4" s="8">
        <f>B4*0.314</f>
        <v>8832.1920000000009</v>
      </c>
      <c r="D4" s="8">
        <v>27036.942254850685</v>
      </c>
      <c r="E4" s="8">
        <f>D4*0.314</f>
        <v>8489.5998680231151</v>
      </c>
      <c r="F4" s="8">
        <v>22508.342402915474</v>
      </c>
      <c r="G4" s="8">
        <f>F4*0.314</f>
        <v>7067.6195145154588</v>
      </c>
      <c r="H4" s="8">
        <v>15369.869196920414</v>
      </c>
      <c r="I4" s="8">
        <f>H4*0.314</f>
        <v>4826.1389278330098</v>
      </c>
      <c r="J4" s="8">
        <v>12050.433391393017</v>
      </c>
      <c r="K4" s="8">
        <f>J4*0.314</f>
        <v>3783.8360848974071</v>
      </c>
      <c r="L4" s="8">
        <v>8261.2971443002116</v>
      </c>
      <c r="M4" s="8">
        <f>L4*0.314</f>
        <v>2594.0473033102667</v>
      </c>
      <c r="N4" s="8">
        <v>5109.2635545962758</v>
      </c>
      <c r="O4" s="8">
        <f>N4*0.314</f>
        <v>1604.3087561432305</v>
      </c>
      <c r="P4" s="8">
        <v>4297.5348891396015</v>
      </c>
      <c r="Q4" s="8">
        <f>P4*0.314</f>
        <v>1349.4259551898349</v>
      </c>
      <c r="R4" s="8">
        <v>4431.116051036518</v>
      </c>
      <c r="S4" s="8">
        <f>R4*0.314</f>
        <v>1391.3704400254667</v>
      </c>
    </row>
    <row r="5" spans="1:19" x14ac:dyDescent="0.25">
      <c r="A5" s="8" t="s">
        <v>126</v>
      </c>
      <c r="B5" s="8">
        <v>30165</v>
      </c>
      <c r="C5" s="8">
        <f>B5*0.34</f>
        <v>10256.1</v>
      </c>
      <c r="D5" s="8">
        <v>28245.343787073391</v>
      </c>
      <c r="E5" s="8">
        <f>D5*0.34</f>
        <v>9603.4168876049534</v>
      </c>
      <c r="F5" s="8">
        <v>25630.083609979822</v>
      </c>
      <c r="G5" s="8">
        <f>F5*0.34</f>
        <v>8714.22842739314</v>
      </c>
      <c r="H5" s="8">
        <v>21412.418582643393</v>
      </c>
      <c r="I5" s="8">
        <f>H5*0.34</f>
        <v>7280.2223180987539</v>
      </c>
      <c r="J5" s="8">
        <v>14217.35923206651</v>
      </c>
      <c r="K5" s="8">
        <f>J5*0.34</f>
        <v>4833.9021389026138</v>
      </c>
      <c r="L5" s="8">
        <v>11251.78692635868</v>
      </c>
      <c r="M5" s="8">
        <f>L5*0.34</f>
        <v>3825.6075549619513</v>
      </c>
      <c r="N5" s="8">
        <v>7718.4092626538786</v>
      </c>
      <c r="O5" s="8">
        <f>N5*0.34</f>
        <v>2624.2591493023187</v>
      </c>
      <c r="P5" s="8">
        <v>4752.8662808147528</v>
      </c>
      <c r="Q5" s="8">
        <f>P5*0.34</f>
        <v>1615.9745354770162</v>
      </c>
      <c r="R5" s="8">
        <v>3961.7032517108096</v>
      </c>
      <c r="S5" s="8">
        <f>R5*0.34</f>
        <v>1346.9791055816754</v>
      </c>
    </row>
    <row r="6" spans="1:19" x14ac:dyDescent="0.25">
      <c r="A6" s="8" t="s">
        <v>127</v>
      </c>
      <c r="B6" s="8">
        <v>17308</v>
      </c>
      <c r="C6" s="8">
        <f>B6*0.447</f>
        <v>7736.6760000000004</v>
      </c>
      <c r="D6" s="8">
        <v>20798.673852904478</v>
      </c>
      <c r="E6" s="8">
        <f>D6*0.447</f>
        <v>9297.0072122483016</v>
      </c>
      <c r="F6" s="8">
        <v>23771.393540042554</v>
      </c>
      <c r="G6" s="8">
        <f>F6*0.447</f>
        <v>10625.812912399022</v>
      </c>
      <c r="H6" s="8">
        <v>21576.510414669785</v>
      </c>
      <c r="I6" s="8">
        <f>H6*0.447</f>
        <v>9644.7001553573937</v>
      </c>
      <c r="J6" s="8">
        <v>17975.58788729112</v>
      </c>
      <c r="K6" s="8">
        <f>J6*0.447</f>
        <v>8035.087785619131</v>
      </c>
      <c r="L6" s="8">
        <v>11933.816314289093</v>
      </c>
      <c r="M6" s="8">
        <f>L6*0.447</f>
        <v>5334.4158924872245</v>
      </c>
      <c r="N6" s="8">
        <v>9455.4452625487447</v>
      </c>
      <c r="O6" s="8">
        <f>N6*0.447</f>
        <v>4226.5840323592893</v>
      </c>
      <c r="P6" s="8">
        <v>6481.7972725609034</v>
      </c>
      <c r="Q6" s="8">
        <f>P6*0.447</f>
        <v>2897.363380834724</v>
      </c>
      <c r="R6" s="8">
        <v>4003.4743242946261</v>
      </c>
      <c r="S6" s="8">
        <f>R6*0.447</f>
        <v>1789.553022959698</v>
      </c>
    </row>
    <row r="7" spans="1:19" x14ac:dyDescent="0.25">
      <c r="A7" s="8" t="s">
        <v>128</v>
      </c>
      <c r="B7" s="8">
        <v>9550</v>
      </c>
      <c r="C7" s="8">
        <f>B7*0.508</f>
        <v>4851.3999999999996</v>
      </c>
      <c r="D7" s="8">
        <v>11069.896049215818</v>
      </c>
      <c r="E7" s="8">
        <f>D7*0.508</f>
        <v>5623.5071930016356</v>
      </c>
      <c r="F7" s="8">
        <v>15606.825529088463</v>
      </c>
      <c r="G7" s="8">
        <f>F7*0.508</f>
        <v>7928.2673687769393</v>
      </c>
      <c r="H7" s="8">
        <v>17620.79614194209</v>
      </c>
      <c r="I7" s="8">
        <f>H7*0.508</f>
        <v>8951.3644401065812</v>
      </c>
      <c r="J7" s="8">
        <v>16002.103562707965</v>
      </c>
      <c r="K7" s="8">
        <f>J7*0.508</f>
        <v>8129.0686098556462</v>
      </c>
      <c r="L7" s="8">
        <v>13238.04252257925</v>
      </c>
      <c r="M7" s="8">
        <f>L7*0.508</f>
        <v>6724.9256014702587</v>
      </c>
      <c r="N7" s="8">
        <v>8793.2737159242133</v>
      </c>
      <c r="O7" s="8">
        <f>N7*0.508</f>
        <v>4466.9830476895004</v>
      </c>
      <c r="P7" s="8">
        <v>6977.806452552034</v>
      </c>
      <c r="Q7" s="8">
        <f>P7*0.508</f>
        <v>3544.7256778964334</v>
      </c>
      <c r="R7" s="8">
        <v>4777.0189730641887</v>
      </c>
      <c r="S7" s="8">
        <f>R7*0.508</f>
        <v>2426.7256383166077</v>
      </c>
    </row>
    <row r="8" spans="1:19" x14ac:dyDescent="0.25">
      <c r="A8" s="8" t="s">
        <v>129</v>
      </c>
      <c r="B8" s="8">
        <v>3805</v>
      </c>
      <c r="C8" s="8">
        <f>B8*0.508</f>
        <v>1932.94</v>
      </c>
      <c r="D8" s="8">
        <v>4738.9988905699975</v>
      </c>
      <c r="E8" s="8">
        <f t="shared" ref="C8:S11" si="0">D8*0.508</f>
        <v>2407.4114364095585</v>
      </c>
      <c r="F8" s="8">
        <v>6452.4344177157118</v>
      </c>
      <c r="G8" s="8">
        <f t="shared" si="0"/>
        <v>3277.8366841995817</v>
      </c>
      <c r="H8" s="8">
        <v>9118.3346721408761</v>
      </c>
      <c r="I8" s="8">
        <f t="shared" si="0"/>
        <v>4632.1140134475654</v>
      </c>
      <c r="J8" s="8">
        <v>9998.5841699613302</v>
      </c>
      <c r="K8" s="8">
        <f t="shared" si="0"/>
        <v>5079.2807583403555</v>
      </c>
      <c r="L8" s="8">
        <v>9090.6793902187565</v>
      </c>
      <c r="M8" s="8">
        <f t="shared" si="0"/>
        <v>4618.065130231128</v>
      </c>
      <c r="N8" s="8">
        <v>7391.1472800417905</v>
      </c>
      <c r="O8" s="8">
        <f t="shared" si="0"/>
        <v>3754.7028182612298</v>
      </c>
      <c r="P8" s="8">
        <v>4916.5669341239109</v>
      </c>
      <c r="Q8" s="8">
        <f t="shared" si="0"/>
        <v>2497.6160025349468</v>
      </c>
      <c r="R8" s="8">
        <v>3915.8052604534523</v>
      </c>
      <c r="S8" s="8">
        <f t="shared" si="0"/>
        <v>1989.2290723103538</v>
      </c>
    </row>
    <row r="9" spans="1:19" x14ac:dyDescent="0.25">
      <c r="A9" s="8" t="s">
        <v>130</v>
      </c>
      <c r="B9" s="8">
        <v>1285</v>
      </c>
      <c r="C9" s="8">
        <f>B9*0.508</f>
        <v>652.78</v>
      </c>
      <c r="D9" s="8">
        <v>1637.2360740625477</v>
      </c>
      <c r="E9" s="8">
        <f t="shared" si="0"/>
        <v>831.71592562377418</v>
      </c>
      <c r="F9" s="8">
        <v>2041.5251430486246</v>
      </c>
      <c r="G9" s="8">
        <f t="shared" si="0"/>
        <v>1037.0947726687014</v>
      </c>
      <c r="H9" s="8">
        <v>2779.6603041733438</v>
      </c>
      <c r="I9" s="8">
        <f t="shared" si="0"/>
        <v>1412.0674345200587</v>
      </c>
      <c r="J9" s="8">
        <v>3928.1101189851979</v>
      </c>
      <c r="K9" s="8">
        <f t="shared" si="0"/>
        <v>1995.4799404444805</v>
      </c>
      <c r="L9" s="8">
        <v>4307.3149939920868</v>
      </c>
      <c r="M9" s="8">
        <f t="shared" si="0"/>
        <v>2188.1160169479799</v>
      </c>
      <c r="N9" s="8">
        <v>3916.1964311608663</v>
      </c>
      <c r="O9" s="8">
        <f t="shared" si="0"/>
        <v>1989.4277870297201</v>
      </c>
      <c r="P9" s="8">
        <v>3184.0507576835216</v>
      </c>
      <c r="Q9" s="8">
        <f t="shared" si="0"/>
        <v>1617.4977849032291</v>
      </c>
      <c r="R9" s="8">
        <v>2118.0201230830394</v>
      </c>
      <c r="S9" s="8">
        <f t="shared" si="0"/>
        <v>1075.9542225261839</v>
      </c>
    </row>
    <row r="10" spans="1:19" x14ac:dyDescent="0.25">
      <c r="A10" s="8" t="s">
        <v>131</v>
      </c>
      <c r="B10" s="8">
        <v>375</v>
      </c>
      <c r="C10" s="8">
        <f t="shared" si="0"/>
        <v>190.5</v>
      </c>
      <c r="D10" s="8">
        <v>527.65698156660392</v>
      </c>
      <c r="E10" s="8">
        <f t="shared" si="0"/>
        <v>268.04974663583482</v>
      </c>
      <c r="F10" s="8">
        <v>705.30900881955836</v>
      </c>
      <c r="G10" s="8">
        <f t="shared" si="0"/>
        <v>358.29697648033567</v>
      </c>
      <c r="H10" s="8">
        <v>879.47370445541708</v>
      </c>
      <c r="I10" s="8">
        <f t="shared" si="0"/>
        <v>446.77264186335191</v>
      </c>
      <c r="J10" s="8">
        <v>1197.4567901663975</v>
      </c>
      <c r="K10" s="8">
        <f t="shared" si="0"/>
        <v>608.30804940452992</v>
      </c>
      <c r="L10" s="8">
        <v>1692.2003481641364</v>
      </c>
      <c r="M10" s="8">
        <f t="shared" si="0"/>
        <v>859.63777686738126</v>
      </c>
      <c r="N10" s="8">
        <v>1855.5589613585068</v>
      </c>
      <c r="O10" s="8">
        <f t="shared" si="0"/>
        <v>942.62395237012151</v>
      </c>
      <c r="P10" s="8">
        <v>1687.0680208938759</v>
      </c>
      <c r="Q10" s="8">
        <f t="shared" si="0"/>
        <v>857.03055461408894</v>
      </c>
      <c r="R10" s="8">
        <v>1371.6651614940736</v>
      </c>
      <c r="S10" s="8">
        <f t="shared" si="0"/>
        <v>696.80590203898942</v>
      </c>
    </row>
    <row r="11" spans="1:19" x14ac:dyDescent="0.25">
      <c r="A11" s="8" t="s">
        <v>132</v>
      </c>
      <c r="B11" s="8">
        <v>158</v>
      </c>
      <c r="C11" s="8">
        <f t="shared" si="0"/>
        <v>80.263999999999996</v>
      </c>
      <c r="D11" s="8">
        <v>175.64765556885604</v>
      </c>
      <c r="E11" s="8">
        <f t="shared" si="0"/>
        <v>89.229009028978865</v>
      </c>
      <c r="F11" s="8">
        <v>227.31066616557069</v>
      </c>
      <c r="G11" s="8">
        <f t="shared" si="0"/>
        <v>115.47381841210992</v>
      </c>
      <c r="H11" s="8">
        <v>303.84182574700782</v>
      </c>
      <c r="I11" s="8">
        <f t="shared" si="0"/>
        <v>154.35164747947996</v>
      </c>
      <c r="J11" s="8">
        <v>378.87066904965945</v>
      </c>
      <c r="K11" s="8">
        <f t="shared" si="0"/>
        <v>192.46629987722702</v>
      </c>
      <c r="L11" s="8">
        <v>515.85539505052827</v>
      </c>
      <c r="M11" s="8">
        <f t="shared" si="0"/>
        <v>262.05454068566837</v>
      </c>
      <c r="N11" s="8">
        <v>728.98720544692924</v>
      </c>
      <c r="O11" s="8">
        <f t="shared" si="0"/>
        <v>370.32550036704004</v>
      </c>
      <c r="P11" s="8">
        <v>799.36086956267445</v>
      </c>
      <c r="Q11" s="8">
        <f t="shared" si="0"/>
        <v>406.07532173783864</v>
      </c>
      <c r="R11" s="8">
        <v>726.7762373909037</v>
      </c>
      <c r="S11" s="8">
        <f t="shared" si="0"/>
        <v>369.20232859457906</v>
      </c>
    </row>
    <row r="12" spans="1:19" x14ac:dyDescent="0.25">
      <c r="A12" s="8" t="s">
        <v>28</v>
      </c>
      <c r="C12" s="8">
        <f>SUM(C2:C11)</f>
        <v>45741.524000000005</v>
      </c>
      <c r="D12" s="8"/>
      <c r="E12" s="8">
        <f>SUM(E2:E10)</f>
        <v>46217.928766479345</v>
      </c>
      <c r="F12" s="8"/>
      <c r="G12" s="8">
        <f>SUM(G1:G11)</f>
        <v>47789.052276477712</v>
      </c>
      <c r="H12" s="8"/>
      <c r="I12" s="8">
        <f>SUM(I1:I11)</f>
        <v>44210.564279871876</v>
      </c>
      <c r="J12" s="8"/>
      <c r="K12" s="8">
        <f>SUM(K1:K11)</f>
        <v>37953.2467536978</v>
      </c>
      <c r="L12" s="8"/>
      <c r="M12" s="8">
        <f>SUM(M1:M11)</f>
        <v>30828.900857548248</v>
      </c>
      <c r="N12" s="8"/>
      <c r="O12" s="8">
        <f>SUM(O1:O11)</f>
        <v>24336.313650131477</v>
      </c>
      <c r="P12" s="8"/>
      <c r="Q12" s="8">
        <f>SUM(Q1:Q11)</f>
        <v>19430.291243667769</v>
      </c>
      <c r="R12" s="8"/>
      <c r="S12" s="8">
        <f>SUM(S1:S11)</f>
        <v>15931.256313768872</v>
      </c>
    </row>
    <row r="15" spans="1:19" x14ac:dyDescent="0.25">
      <c r="B15" s="8"/>
      <c r="C15" s="8"/>
    </row>
    <row r="16" spans="1:19" x14ac:dyDescent="0.25">
      <c r="B16" s="8"/>
      <c r="C16" s="8"/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  <row r="23" spans="2:3" x14ac:dyDescent="0.25">
      <c r="B23" s="8"/>
      <c r="C23" s="8"/>
    </row>
    <row r="24" spans="2:3" x14ac:dyDescent="0.25">
      <c r="B24" s="8"/>
      <c r="C24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XFD1"/>
    </sheetView>
  </sheetViews>
  <sheetFormatPr defaultRowHeight="14.4" x14ac:dyDescent="0.3"/>
  <cols>
    <col min="1" max="1" width="16" customWidth="1"/>
    <col min="2" max="5" width="11.44140625" customWidth="1"/>
    <col min="6" max="6" width="9.5546875" bestFit="1" customWidth="1"/>
    <col min="7" max="7" width="9.33203125" bestFit="1" customWidth="1"/>
    <col min="8" max="8" width="9.5546875" bestFit="1" customWidth="1"/>
    <col min="9" max="15" width="9.33203125" bestFit="1" customWidth="1"/>
  </cols>
  <sheetData>
    <row r="1" spans="1:20" s="25" customFormat="1" ht="15" x14ac:dyDescent="0.25">
      <c r="A1" s="34" t="s">
        <v>11</v>
      </c>
      <c r="B1" s="34">
        <v>2013</v>
      </c>
      <c r="C1" s="34">
        <v>2015</v>
      </c>
      <c r="D1" s="34">
        <v>2020</v>
      </c>
      <c r="E1" s="34">
        <v>2025</v>
      </c>
      <c r="F1" s="34">
        <v>2030</v>
      </c>
      <c r="G1" s="34">
        <v>2035</v>
      </c>
      <c r="H1" s="34">
        <v>2040</v>
      </c>
      <c r="I1" s="34">
        <v>2045</v>
      </c>
      <c r="J1" s="25">
        <v>2050</v>
      </c>
      <c r="L1" s="34">
        <v>2013</v>
      </c>
      <c r="M1" s="34">
        <v>2015</v>
      </c>
      <c r="N1" s="34">
        <v>2020</v>
      </c>
      <c r="O1" s="34">
        <v>2025</v>
      </c>
      <c r="P1" s="34">
        <v>2030</v>
      </c>
      <c r="Q1" s="34">
        <v>2035</v>
      </c>
      <c r="R1" s="34">
        <v>2040</v>
      </c>
      <c r="S1" s="34">
        <v>2045</v>
      </c>
      <c r="T1" s="25">
        <v>2050</v>
      </c>
    </row>
    <row r="2" spans="1:20" s="8" customFormat="1" ht="15" x14ac:dyDescent="0.25">
      <c r="A2" s="8" t="s">
        <v>124</v>
      </c>
      <c r="B2" s="8">
        <v>3649.86</v>
      </c>
      <c r="C2" s="8">
        <v>3218.6819612283111</v>
      </c>
      <c r="D2" s="8">
        <v>2304.1718383473903</v>
      </c>
      <c r="E2" s="8">
        <v>1564.4597973502932</v>
      </c>
      <c r="F2" s="8">
        <v>1033.5339875049674</v>
      </c>
      <c r="G2" s="8">
        <v>960.72079198392896</v>
      </c>
      <c r="H2" s="8">
        <v>1053.8164235647025</v>
      </c>
      <c r="I2" s="8">
        <v>1252.9992945861786</v>
      </c>
      <c r="J2" s="8">
        <v>1211.5475133032617</v>
      </c>
      <c r="L2" s="8">
        <v>3649.86</v>
      </c>
      <c r="M2" s="8">
        <v>3218.6819612283111</v>
      </c>
      <c r="N2" s="8">
        <v>2304.1718383473903</v>
      </c>
      <c r="O2" s="8">
        <v>1564.4597973502932</v>
      </c>
      <c r="P2" s="8">
        <v>1033.5339875049674</v>
      </c>
      <c r="Q2" s="8">
        <v>960.72079198392896</v>
      </c>
      <c r="R2" s="8">
        <v>1053.8164235647025</v>
      </c>
      <c r="S2" s="8">
        <v>1252.9992945861786</v>
      </c>
      <c r="T2" s="8">
        <v>1211.5475133032617</v>
      </c>
    </row>
    <row r="3" spans="1:20" s="8" customFormat="1" ht="15" x14ac:dyDescent="0.25">
      <c r="A3" s="8" t="s">
        <v>125</v>
      </c>
      <c r="B3" s="8">
        <v>7558.8119999999999</v>
      </c>
      <c r="C3" s="8">
        <v>6478.538535703864</v>
      </c>
      <c r="D3" s="8">
        <v>4340.2499632850277</v>
      </c>
      <c r="E3" s="8">
        <v>3273.3729038153879</v>
      </c>
      <c r="F3" s="8">
        <v>2232.2830988514484</v>
      </c>
      <c r="G3" s="8">
        <v>1426.31024860246</v>
      </c>
      <c r="H3" s="8">
        <v>1263.2821830443263</v>
      </c>
      <c r="I3" s="8">
        <v>1346.5827358934807</v>
      </c>
      <c r="J3" s="8">
        <v>1583.8890681120558</v>
      </c>
      <c r="L3" s="8">
        <v>7558.8119999999999</v>
      </c>
      <c r="M3" s="8">
        <v>6478.538535703864</v>
      </c>
      <c r="N3" s="8">
        <v>4340.2499632850277</v>
      </c>
      <c r="O3" s="8">
        <v>3273.3729038153879</v>
      </c>
      <c r="P3" s="8">
        <v>2232.2830988514484</v>
      </c>
      <c r="Q3" s="8">
        <v>1426.31024860246</v>
      </c>
      <c r="R3" s="8">
        <v>1263.2821830443263</v>
      </c>
      <c r="S3" s="8">
        <v>1346.5827358934807</v>
      </c>
      <c r="T3" s="8">
        <v>1583.8890681120558</v>
      </c>
    </row>
    <row r="4" spans="1:20" ht="15" x14ac:dyDescent="0.25">
      <c r="A4" s="8" t="s">
        <v>27</v>
      </c>
      <c r="B4" s="8">
        <v>8832.1920000000009</v>
      </c>
      <c r="C4" s="8">
        <v>8489.5998680231151</v>
      </c>
      <c r="D4" s="8">
        <v>7067.6195145154588</v>
      </c>
      <c r="E4" s="8">
        <v>4826.1389278330098</v>
      </c>
      <c r="F4" s="8">
        <v>3783.8360848974071</v>
      </c>
      <c r="G4" s="8">
        <v>2594.0473033102667</v>
      </c>
      <c r="H4" s="8">
        <v>1604.3087561432305</v>
      </c>
      <c r="I4" s="8">
        <v>1349.4259551898349</v>
      </c>
      <c r="J4" s="8">
        <v>1391.3704400254667</v>
      </c>
      <c r="L4" s="8">
        <v>8832.1920000000009</v>
      </c>
      <c r="M4" s="8">
        <v>8489.5998680231151</v>
      </c>
      <c r="N4" s="8">
        <v>7067.6195145154588</v>
      </c>
      <c r="O4" s="8">
        <v>4826.1389278330098</v>
      </c>
      <c r="P4" s="8">
        <v>3783.8360848974071</v>
      </c>
      <c r="Q4" s="8">
        <v>2594.0473033102667</v>
      </c>
      <c r="R4" s="8">
        <v>1604.3087561432305</v>
      </c>
      <c r="S4" s="8">
        <v>1349.4259551898349</v>
      </c>
      <c r="T4" s="8">
        <v>1391.3704400254667</v>
      </c>
    </row>
    <row r="5" spans="1:20" ht="15" x14ac:dyDescent="0.25">
      <c r="A5" s="8" t="s">
        <v>126</v>
      </c>
      <c r="B5" s="8">
        <v>10256.1</v>
      </c>
      <c r="C5" s="8">
        <v>9603.4168876049534</v>
      </c>
      <c r="D5" s="8">
        <v>8714.22842739314</v>
      </c>
      <c r="E5" s="8">
        <v>7280.2223180987539</v>
      </c>
      <c r="F5" s="8">
        <v>4833.9021389026138</v>
      </c>
      <c r="G5" s="8">
        <v>3825.6075549619513</v>
      </c>
      <c r="H5" s="8">
        <v>2624.2591493023187</v>
      </c>
      <c r="I5" s="8">
        <v>1615.9745354770162</v>
      </c>
      <c r="J5" s="8">
        <v>1346.9791055816754</v>
      </c>
      <c r="L5" s="8">
        <v>10256.1</v>
      </c>
      <c r="M5" s="8">
        <v>9603.4168876049534</v>
      </c>
      <c r="N5" s="8">
        <v>8714.22842739314</v>
      </c>
      <c r="O5" s="8">
        <v>7280.2223180987539</v>
      </c>
      <c r="P5" s="8">
        <v>4833.9021389026138</v>
      </c>
      <c r="Q5" s="8">
        <v>3825.6075549619513</v>
      </c>
      <c r="R5" s="8">
        <v>2624.2591493023187</v>
      </c>
      <c r="S5" s="8">
        <v>1615.9745354770162</v>
      </c>
      <c r="T5" s="8">
        <v>1346.9791055816754</v>
      </c>
    </row>
    <row r="6" spans="1:20" ht="15" x14ac:dyDescent="0.25">
      <c r="A6" s="8" t="s">
        <v>127</v>
      </c>
      <c r="B6" s="8">
        <v>7736.6760000000004</v>
      </c>
      <c r="C6" s="8">
        <v>9297.0072122483016</v>
      </c>
      <c r="D6" s="8">
        <v>10625.812912399022</v>
      </c>
      <c r="E6" s="8">
        <v>9644.7001553573937</v>
      </c>
      <c r="F6" s="8">
        <v>8035.087785619131</v>
      </c>
      <c r="G6" s="8">
        <v>5334.4158924872245</v>
      </c>
      <c r="H6" s="8">
        <v>4226.5840323592893</v>
      </c>
      <c r="I6" s="8">
        <v>2897.363380834724</v>
      </c>
      <c r="J6" s="8">
        <v>1789.553022959698</v>
      </c>
      <c r="L6" s="8">
        <v>7736.6760000000004</v>
      </c>
      <c r="M6" s="8">
        <v>9297.0072122483016</v>
      </c>
      <c r="N6" s="8">
        <v>10625.812912399022</v>
      </c>
      <c r="O6" s="8">
        <v>9644.7001553573937</v>
      </c>
      <c r="P6" s="8">
        <v>8035.087785619131</v>
      </c>
      <c r="Q6" s="8">
        <v>5334.4158924872245</v>
      </c>
      <c r="R6" s="8">
        <v>4226.5840323592893</v>
      </c>
      <c r="S6" s="8">
        <v>2897.363380834724</v>
      </c>
      <c r="T6" s="8">
        <v>1789.553022959698</v>
      </c>
    </row>
    <row r="7" spans="1:20" ht="15" x14ac:dyDescent="0.25">
      <c r="A7" s="8" t="s">
        <v>128</v>
      </c>
      <c r="B7" s="8">
        <v>4851.3999999999996</v>
      </c>
      <c r="C7" s="8">
        <v>5623.5071930016356</v>
      </c>
      <c r="D7" s="8">
        <v>7928.2673687769393</v>
      </c>
      <c r="E7" s="8">
        <v>8951.3644401065812</v>
      </c>
      <c r="F7" s="8">
        <v>8129.0686098556462</v>
      </c>
      <c r="G7" s="8">
        <v>6724.9256014702587</v>
      </c>
      <c r="H7" s="8">
        <v>4466.9830476895004</v>
      </c>
      <c r="I7" s="8">
        <v>3544.7256778964334</v>
      </c>
      <c r="J7" s="8">
        <v>2426.7256383166077</v>
      </c>
      <c r="L7" s="8">
        <v>4851.3999999999996</v>
      </c>
      <c r="M7" s="8">
        <v>5623.5071930016356</v>
      </c>
      <c r="N7" s="8">
        <v>7928.2673687769393</v>
      </c>
      <c r="O7" s="8">
        <v>8951.3644401065812</v>
      </c>
      <c r="P7" s="8">
        <v>8129.0686098556462</v>
      </c>
      <c r="Q7" s="8">
        <v>6724.9256014702587</v>
      </c>
      <c r="R7" s="8">
        <v>4466.9830476895004</v>
      </c>
      <c r="S7" s="8">
        <v>3544.7256778964334</v>
      </c>
      <c r="T7" s="8">
        <v>2426.7256383166077</v>
      </c>
    </row>
    <row r="8" spans="1:20" ht="15" x14ac:dyDescent="0.25">
      <c r="A8" s="8" t="s">
        <v>129</v>
      </c>
      <c r="B8" s="8">
        <v>1932.94</v>
      </c>
      <c r="C8" s="8">
        <v>2407.4114364095585</v>
      </c>
      <c r="D8" s="8">
        <v>3277.8366841995817</v>
      </c>
      <c r="E8" s="8">
        <v>4632.1140134475654</v>
      </c>
      <c r="F8" s="8">
        <v>5079.2807583403555</v>
      </c>
      <c r="G8" s="8">
        <v>4618.065130231128</v>
      </c>
      <c r="H8" s="8">
        <v>3754.7028182612298</v>
      </c>
      <c r="I8" s="8">
        <v>2497.6160025349468</v>
      </c>
      <c r="J8" s="8">
        <v>1989.2290723103538</v>
      </c>
      <c r="L8" s="8">
        <v>1932.94</v>
      </c>
      <c r="M8" s="8">
        <v>2407.4114364095585</v>
      </c>
      <c r="N8" s="8">
        <v>3277.8366841995817</v>
      </c>
      <c r="O8" s="8">
        <v>4632.1140134475654</v>
      </c>
      <c r="P8" s="8">
        <v>5079.2807583403555</v>
      </c>
      <c r="Q8" s="8">
        <v>4618.065130231128</v>
      </c>
      <c r="R8" s="8">
        <v>3754.7028182612298</v>
      </c>
      <c r="S8" s="8">
        <v>2497.6160025349468</v>
      </c>
      <c r="T8" s="8">
        <v>1989.2290723103538</v>
      </c>
    </row>
    <row r="9" spans="1:20" ht="15" x14ac:dyDescent="0.25">
      <c r="A9" s="8" t="s">
        <v>130</v>
      </c>
      <c r="B9" s="8">
        <v>652.78</v>
      </c>
      <c r="C9" s="8">
        <v>831.71592562377418</v>
      </c>
      <c r="D9" s="8">
        <v>1037.0947726687014</v>
      </c>
      <c r="E9" s="8">
        <v>1412.0674345200587</v>
      </c>
      <c r="F9" s="8">
        <v>1995.4799404444805</v>
      </c>
      <c r="G9" s="8">
        <v>2188.1160169479799</v>
      </c>
      <c r="H9" s="8">
        <v>1989.4277870297201</v>
      </c>
      <c r="I9" s="8">
        <v>1617.4977849032291</v>
      </c>
      <c r="J9" s="8">
        <v>1075.9542225261839</v>
      </c>
      <c r="L9" s="8">
        <v>652.78</v>
      </c>
      <c r="M9" s="8">
        <v>831.71592562377418</v>
      </c>
      <c r="N9" s="8">
        <v>1037.0947726687014</v>
      </c>
      <c r="O9" s="8">
        <v>1412.0674345200587</v>
      </c>
      <c r="P9" s="8">
        <v>1995.4799404444805</v>
      </c>
      <c r="Q9" s="8">
        <v>2188.1160169479799</v>
      </c>
      <c r="R9" s="8">
        <v>1989.4277870297201</v>
      </c>
      <c r="S9" s="8">
        <v>1617.4977849032291</v>
      </c>
      <c r="T9" s="8">
        <v>1075.9542225261839</v>
      </c>
    </row>
    <row r="10" spans="1:20" ht="15" x14ac:dyDescent="0.25">
      <c r="A10" s="8" t="s">
        <v>131</v>
      </c>
      <c r="B10" s="8">
        <v>190.5</v>
      </c>
      <c r="C10" s="8">
        <v>268.04974663583482</v>
      </c>
      <c r="D10" s="8">
        <v>358.29697648033567</v>
      </c>
      <c r="E10" s="8">
        <v>446.77264186335191</v>
      </c>
      <c r="F10" s="8">
        <v>608.30804940452992</v>
      </c>
      <c r="G10" s="8">
        <v>859.63777686738126</v>
      </c>
      <c r="H10" s="8">
        <v>942.62395237012151</v>
      </c>
      <c r="I10" s="8">
        <v>857.03055461408894</v>
      </c>
      <c r="J10" s="8">
        <v>696.80590203898942</v>
      </c>
      <c r="L10" s="8">
        <v>190.5</v>
      </c>
      <c r="M10" s="8">
        <v>268.04974663583482</v>
      </c>
      <c r="N10" s="8">
        <v>358.29697648033567</v>
      </c>
      <c r="O10" s="8">
        <v>446.77264186335191</v>
      </c>
      <c r="P10" s="8">
        <v>608.30804940452992</v>
      </c>
      <c r="Q10" s="8">
        <v>859.63777686738126</v>
      </c>
      <c r="R10" s="8">
        <v>942.62395237012151</v>
      </c>
      <c r="S10" s="8">
        <v>857.03055461408894</v>
      </c>
      <c r="T10" s="8">
        <v>696.80590203898942</v>
      </c>
    </row>
    <row r="11" spans="1:20" ht="15" x14ac:dyDescent="0.25">
      <c r="A11" s="8" t="s">
        <v>132</v>
      </c>
      <c r="B11" s="8">
        <v>80.263999999999996</v>
      </c>
      <c r="C11" s="8">
        <v>89.229009028978865</v>
      </c>
      <c r="D11" s="8">
        <v>115.47381841210992</v>
      </c>
      <c r="E11" s="8">
        <v>154.35164747947996</v>
      </c>
      <c r="F11" s="8">
        <v>192.46629987722702</v>
      </c>
      <c r="G11" s="8">
        <v>262.05454068566837</v>
      </c>
      <c r="H11" s="8">
        <v>370.32550036704004</v>
      </c>
      <c r="I11" s="8">
        <v>406.07532173783864</v>
      </c>
      <c r="J11" s="8">
        <v>369.20232859457906</v>
      </c>
      <c r="L11" s="8">
        <v>80.263999999999996</v>
      </c>
      <c r="M11" s="8">
        <v>89.229009028978865</v>
      </c>
      <c r="N11" s="8">
        <v>115.47381841210992</v>
      </c>
      <c r="O11" s="8">
        <v>154.35164747947996</v>
      </c>
      <c r="P11" s="8">
        <v>192.46629987722702</v>
      </c>
      <c r="Q11" s="8">
        <v>262.05454068566837</v>
      </c>
      <c r="R11" s="8">
        <v>370.32550036704004</v>
      </c>
      <c r="S11" s="8">
        <v>406.07532173783864</v>
      </c>
      <c r="T11" s="8">
        <v>369.20232859457906</v>
      </c>
    </row>
    <row r="12" spans="1:20" ht="15" x14ac:dyDescent="0.25">
      <c r="A12" s="8" t="s">
        <v>28</v>
      </c>
      <c r="B12" s="8">
        <f t="shared" ref="B12:J12" si="0">SUM(B2:B11)</f>
        <v>45741.524000000005</v>
      </c>
      <c r="C12" s="8">
        <f t="shared" si="0"/>
        <v>46307.15777550832</v>
      </c>
      <c r="D12" s="8">
        <f t="shared" si="0"/>
        <v>45769.052276477705</v>
      </c>
      <c r="E12" s="8">
        <f t="shared" si="0"/>
        <v>42185.564279871876</v>
      </c>
      <c r="F12" s="8">
        <f t="shared" si="0"/>
        <v>35923.2467536978</v>
      </c>
      <c r="G12" s="8">
        <f t="shared" si="0"/>
        <v>28793.900857548248</v>
      </c>
      <c r="H12" s="8">
        <f t="shared" si="0"/>
        <v>22296.313650131477</v>
      </c>
      <c r="I12" s="8">
        <f t="shared" si="0"/>
        <v>17385.291243667769</v>
      </c>
      <c r="J12" s="8">
        <f t="shared" si="0"/>
        <v>13881.256313768872</v>
      </c>
      <c r="L12" s="8">
        <v>45741.524000000005</v>
      </c>
      <c r="M12" s="8">
        <v>46217.928766479345</v>
      </c>
      <c r="N12" s="8">
        <v>47789.052276477712</v>
      </c>
      <c r="O12" s="8">
        <v>44210.564279871876</v>
      </c>
      <c r="P12" s="8">
        <v>37953.2467536978</v>
      </c>
      <c r="Q12" s="8">
        <v>30828.900857548248</v>
      </c>
      <c r="R12" s="8">
        <v>24336.313650131477</v>
      </c>
      <c r="S12" s="8">
        <v>19430.291243667769</v>
      </c>
      <c r="T12" s="8">
        <v>15931.256313768872</v>
      </c>
    </row>
    <row r="15" spans="1:20" ht="15" x14ac:dyDescent="0.25">
      <c r="A15" s="8" t="s">
        <v>129</v>
      </c>
      <c r="B15" s="8">
        <v>1932.94</v>
      </c>
      <c r="C15" s="8">
        <v>2407.4114364095585</v>
      </c>
      <c r="D15" s="8">
        <v>3277.8366841995817</v>
      </c>
      <c r="E15" s="8">
        <v>4632.1140134475654</v>
      </c>
      <c r="F15" s="8">
        <v>5079.2807583403555</v>
      </c>
      <c r="G15" s="8">
        <v>4618.065130231128</v>
      </c>
      <c r="H15" s="8">
        <v>3754.7028182612298</v>
      </c>
      <c r="I15" s="8">
        <v>2497.6160025349468</v>
      </c>
      <c r="J15" s="8">
        <v>1989.2290723103538</v>
      </c>
    </row>
    <row r="16" spans="1:20" ht="15" x14ac:dyDescent="0.25">
      <c r="A16" s="8" t="s">
        <v>130</v>
      </c>
      <c r="B16" s="8">
        <v>652.78</v>
      </c>
      <c r="C16" s="8">
        <v>831.71592562377418</v>
      </c>
      <c r="D16" s="8">
        <v>1037.0947726687014</v>
      </c>
      <c r="E16" s="8">
        <v>1412.0674345200587</v>
      </c>
      <c r="F16" s="8">
        <v>1995.4799404444805</v>
      </c>
      <c r="G16" s="8">
        <v>2188.1160169479799</v>
      </c>
      <c r="H16" s="8">
        <v>1989.4277870297201</v>
      </c>
      <c r="I16" s="8">
        <v>1617.4977849032291</v>
      </c>
      <c r="J16" s="8">
        <v>1075.9542225261839</v>
      </c>
    </row>
    <row r="17" spans="1:10" ht="15" x14ac:dyDescent="0.25">
      <c r="A17" s="8" t="s">
        <v>131</v>
      </c>
      <c r="B17" s="8">
        <v>190.5</v>
      </c>
      <c r="C17" s="8">
        <v>268.04974663583482</v>
      </c>
      <c r="D17" s="8">
        <v>358.29697648033567</v>
      </c>
      <c r="E17" s="8">
        <v>446.77264186335191</v>
      </c>
      <c r="F17" s="8">
        <v>608.30804940452992</v>
      </c>
      <c r="G17" s="8">
        <v>859.63777686738126</v>
      </c>
      <c r="H17" s="8">
        <v>942.62395237012151</v>
      </c>
      <c r="I17" s="8">
        <v>857.03055461408894</v>
      </c>
      <c r="J17" s="8">
        <v>696.80590203898942</v>
      </c>
    </row>
    <row r="18" spans="1:10" ht="15" x14ac:dyDescent="0.25">
      <c r="A18" s="8" t="s">
        <v>132</v>
      </c>
      <c r="B18" s="8">
        <v>80.263999999999996</v>
      </c>
      <c r="C18" s="8">
        <v>89.229009028978865</v>
      </c>
      <c r="D18" s="8">
        <v>115.47381841210992</v>
      </c>
      <c r="E18" s="8">
        <v>154.35164747947996</v>
      </c>
      <c r="F18" s="8">
        <v>192.46629987722702</v>
      </c>
      <c r="G18" s="8">
        <v>262.05454068566837</v>
      </c>
      <c r="H18" s="8">
        <v>370.32550036704004</v>
      </c>
      <c r="I18" s="8">
        <v>406.07532173783864</v>
      </c>
      <c r="J18" s="8">
        <v>369.20232859457906</v>
      </c>
    </row>
    <row r="19" spans="1:10" ht="15" x14ac:dyDescent="0.25">
      <c r="B19" s="8">
        <f t="shared" ref="B19:J19" si="1">SUM(B15:B18)</f>
        <v>2856.4840000000004</v>
      </c>
      <c r="C19" s="8">
        <f t="shared" si="1"/>
        <v>3596.4061176981463</v>
      </c>
      <c r="D19" s="8">
        <f t="shared" si="1"/>
        <v>4788.7022517607284</v>
      </c>
      <c r="E19" s="8">
        <f t="shared" si="1"/>
        <v>6645.3057373104557</v>
      </c>
      <c r="F19" s="8">
        <f t="shared" si="1"/>
        <v>7875.5350480665929</v>
      </c>
      <c r="G19" s="8">
        <f t="shared" si="1"/>
        <v>7927.8734647321571</v>
      </c>
      <c r="H19" s="8">
        <f t="shared" si="1"/>
        <v>7057.0800580281111</v>
      </c>
      <c r="I19" s="8">
        <f t="shared" si="1"/>
        <v>5378.2196637901034</v>
      </c>
      <c r="J19" s="8">
        <f t="shared" si="1"/>
        <v>4131.1915254701062</v>
      </c>
    </row>
    <row r="22" spans="1:10" ht="15" x14ac:dyDescent="0.25">
      <c r="B22" s="8">
        <v>2013</v>
      </c>
      <c r="C22" s="8">
        <v>2015</v>
      </c>
      <c r="D22" s="8">
        <v>2020</v>
      </c>
      <c r="E22" s="8">
        <v>2025</v>
      </c>
      <c r="F22" s="8">
        <v>2030</v>
      </c>
      <c r="G22" s="8">
        <v>2035</v>
      </c>
      <c r="H22" s="8">
        <v>2040</v>
      </c>
      <c r="I22" s="8">
        <v>2045</v>
      </c>
      <c r="J22">
        <v>2050</v>
      </c>
    </row>
    <row r="23" spans="1:10" ht="15" x14ac:dyDescent="0.25">
      <c r="A23" t="s">
        <v>10</v>
      </c>
      <c r="B23" s="8">
        <v>34532.852000000006</v>
      </c>
      <c r="C23" s="8">
        <v>36609.937278576144</v>
      </c>
      <c r="D23" s="8">
        <v>39124.630474845289</v>
      </c>
      <c r="E23" s="8">
        <v>37347.731578706196</v>
      </c>
      <c r="F23" s="8">
        <v>32657.429667341392</v>
      </c>
      <c r="G23" s="8">
        <v>26406.869816961858</v>
      </c>
      <c r="H23" s="8">
        <v>19979.21504352245</v>
      </c>
      <c r="I23" s="8">
        <v>14785.709213188113</v>
      </c>
      <c r="J23" s="8">
        <v>11085.819732353555</v>
      </c>
    </row>
    <row r="24" spans="1:10" ht="15" x14ac:dyDescent="0.25">
      <c r="A24" t="s">
        <v>191</v>
      </c>
      <c r="B24" s="8">
        <v>2856.4840000000004</v>
      </c>
      <c r="C24" s="8">
        <v>3596.4061176981463</v>
      </c>
      <c r="D24" s="8">
        <v>4788.7022517607284</v>
      </c>
      <c r="E24" s="8">
        <v>6645.3057373104557</v>
      </c>
      <c r="F24" s="8">
        <v>7875.5350480665929</v>
      </c>
      <c r="G24" s="8">
        <v>7927.8734647321571</v>
      </c>
      <c r="H24" s="8">
        <v>7057.0800580281111</v>
      </c>
      <c r="I24" s="8">
        <v>5378.2196637901034</v>
      </c>
      <c r="J24" s="8">
        <v>4131.1915254701062</v>
      </c>
    </row>
    <row r="25" spans="1:10" ht="15" x14ac:dyDescent="0.25">
      <c r="A25" t="s">
        <v>28</v>
      </c>
      <c r="B25" s="8">
        <v>45741.524000000005</v>
      </c>
      <c r="C25" s="8">
        <v>46307.15777550832</v>
      </c>
      <c r="D25" s="8">
        <v>45769.052276477705</v>
      </c>
      <c r="E25" s="8">
        <v>42185.564279871876</v>
      </c>
      <c r="F25" s="8">
        <v>35923.2467536978</v>
      </c>
      <c r="G25" s="8">
        <v>28793.900857548248</v>
      </c>
      <c r="H25" s="8">
        <v>22296.313650131477</v>
      </c>
      <c r="I25" s="8">
        <v>17385.291243667769</v>
      </c>
      <c r="J25" s="8">
        <v>13881.256313768872</v>
      </c>
    </row>
    <row r="29" spans="1:10" ht="15" x14ac:dyDescent="0.25">
      <c r="A29" t="s">
        <v>10</v>
      </c>
      <c r="B29" s="8">
        <v>8832.1920000000009</v>
      </c>
      <c r="C29" s="8">
        <v>8489.5998680231151</v>
      </c>
      <c r="D29" s="8">
        <v>7067.6195145154588</v>
      </c>
      <c r="E29" s="8">
        <v>4826.1389278330098</v>
      </c>
      <c r="F29" s="8">
        <v>3783.8360848974071</v>
      </c>
      <c r="G29" s="8">
        <v>2594.0473033102667</v>
      </c>
      <c r="H29" s="8">
        <v>1604.3087561432305</v>
      </c>
      <c r="I29" s="8">
        <v>1349.4259551898349</v>
      </c>
      <c r="J29" s="8">
        <v>1391.3704400254667</v>
      </c>
    </row>
    <row r="30" spans="1:10" ht="15" x14ac:dyDescent="0.25">
      <c r="B30" s="8">
        <v>10256.1</v>
      </c>
      <c r="C30" s="8">
        <v>9603.4168876049534</v>
      </c>
      <c r="D30" s="8">
        <v>8714.22842739314</v>
      </c>
      <c r="E30" s="8">
        <v>7280.2223180987539</v>
      </c>
      <c r="F30" s="8">
        <v>4833.9021389026138</v>
      </c>
      <c r="G30" s="8">
        <v>3825.6075549619513</v>
      </c>
      <c r="H30" s="8">
        <v>2624.2591493023187</v>
      </c>
      <c r="I30" s="8">
        <v>1615.9745354770162</v>
      </c>
      <c r="J30" s="8">
        <v>1346.9791055816754</v>
      </c>
    </row>
    <row r="31" spans="1:10" ht="15" x14ac:dyDescent="0.25">
      <c r="B31" s="8">
        <v>7736.6760000000004</v>
      </c>
      <c r="C31" s="8">
        <v>9297.0072122483016</v>
      </c>
      <c r="D31" s="8">
        <v>10625.812912399022</v>
      </c>
      <c r="E31" s="8">
        <v>9644.7001553573937</v>
      </c>
      <c r="F31" s="8">
        <v>8035.087785619131</v>
      </c>
      <c r="G31" s="8">
        <v>5334.4158924872245</v>
      </c>
      <c r="H31" s="8">
        <v>4226.5840323592893</v>
      </c>
      <c r="I31" s="8">
        <v>2897.363380834724</v>
      </c>
      <c r="J31" s="8">
        <v>1789.553022959698</v>
      </c>
    </row>
    <row r="32" spans="1:10" ht="15" x14ac:dyDescent="0.25">
      <c r="B32" s="8">
        <v>4851.3999999999996</v>
      </c>
      <c r="C32" s="8">
        <v>5623.5071930016356</v>
      </c>
      <c r="D32" s="8">
        <v>7928.2673687769393</v>
      </c>
      <c r="E32" s="8">
        <v>8951.3644401065812</v>
      </c>
      <c r="F32" s="8">
        <v>8129.0686098556462</v>
      </c>
      <c r="G32" s="8">
        <v>6724.9256014702587</v>
      </c>
      <c r="H32" s="8">
        <v>4466.9830476895004</v>
      </c>
      <c r="I32" s="8">
        <v>3544.7256778964334</v>
      </c>
      <c r="J32" s="8">
        <v>2426.7256383166077</v>
      </c>
    </row>
    <row r="33" spans="2:10" x14ac:dyDescent="0.3">
      <c r="B33" s="8">
        <v>1932.94</v>
      </c>
      <c r="C33" s="8">
        <v>2407.4114364095585</v>
      </c>
      <c r="D33" s="8">
        <v>3277.8366841995817</v>
      </c>
      <c r="E33" s="8">
        <v>4632.1140134475654</v>
      </c>
      <c r="F33" s="8">
        <v>5079.2807583403555</v>
      </c>
      <c r="G33" s="8">
        <v>4618.065130231128</v>
      </c>
      <c r="H33" s="8">
        <v>3754.7028182612298</v>
      </c>
      <c r="I33" s="8">
        <v>2497.6160025349468</v>
      </c>
      <c r="J33" s="8">
        <v>1989.2290723103538</v>
      </c>
    </row>
    <row r="34" spans="2:10" x14ac:dyDescent="0.3">
      <c r="B34" s="8">
        <v>652.78</v>
      </c>
      <c r="C34" s="8">
        <v>831.71592562377418</v>
      </c>
      <c r="D34" s="8">
        <v>1037.0947726687014</v>
      </c>
      <c r="E34" s="8">
        <v>1412.0674345200587</v>
      </c>
      <c r="F34" s="8">
        <v>1995.4799404444805</v>
      </c>
      <c r="G34" s="8">
        <v>2188.1160169479799</v>
      </c>
      <c r="H34" s="8">
        <v>1989.4277870297201</v>
      </c>
      <c r="I34" s="8">
        <v>1617.4977849032291</v>
      </c>
      <c r="J34" s="8">
        <v>1075.9542225261839</v>
      </c>
    </row>
    <row r="35" spans="2:10" x14ac:dyDescent="0.3">
      <c r="B35" s="8">
        <v>190.5</v>
      </c>
      <c r="C35" s="8">
        <v>268.04974663583482</v>
      </c>
      <c r="D35" s="8">
        <v>358.29697648033567</v>
      </c>
      <c r="E35" s="8">
        <v>446.77264186335191</v>
      </c>
      <c r="F35" s="8">
        <v>608.30804940452992</v>
      </c>
      <c r="G35" s="8">
        <v>859.63777686738126</v>
      </c>
      <c r="H35" s="8">
        <v>942.62395237012151</v>
      </c>
      <c r="I35" s="8">
        <v>857.03055461408894</v>
      </c>
      <c r="J35" s="8">
        <v>696.80590203898942</v>
      </c>
    </row>
    <row r="36" spans="2:10" x14ac:dyDescent="0.3">
      <c r="B36" s="8">
        <v>80.263999999999996</v>
      </c>
      <c r="C36" s="8">
        <v>89.229009028978865</v>
      </c>
      <c r="D36" s="8">
        <v>115.47381841210992</v>
      </c>
      <c r="E36" s="8">
        <v>154.35164747947996</v>
      </c>
      <c r="F36" s="8">
        <v>192.46629987722702</v>
      </c>
      <c r="G36" s="8">
        <v>262.05454068566837</v>
      </c>
      <c r="H36" s="8">
        <v>370.32550036704004</v>
      </c>
      <c r="I36" s="8">
        <v>406.07532173783864</v>
      </c>
      <c r="J36" s="8">
        <v>369.20232859457906</v>
      </c>
    </row>
    <row r="37" spans="2:10" x14ac:dyDescent="0.3">
      <c r="B37" s="8">
        <f t="shared" ref="B37:J37" si="2">SUM(B29:B36)</f>
        <v>34532.852000000006</v>
      </c>
      <c r="C37" s="8">
        <f t="shared" si="2"/>
        <v>36609.937278576144</v>
      </c>
      <c r="D37" s="8">
        <f t="shared" si="2"/>
        <v>39124.630474845289</v>
      </c>
      <c r="E37" s="8">
        <f t="shared" si="2"/>
        <v>37347.731578706196</v>
      </c>
      <c r="F37" s="8">
        <f t="shared" si="2"/>
        <v>32657.429667341392</v>
      </c>
      <c r="G37" s="8">
        <f t="shared" si="2"/>
        <v>26406.869816961858</v>
      </c>
      <c r="H37" s="8">
        <f t="shared" si="2"/>
        <v>19979.21504352245</v>
      </c>
      <c r="I37" s="8">
        <f t="shared" si="2"/>
        <v>14785.709213188113</v>
      </c>
      <c r="J37" s="8">
        <f t="shared" si="2"/>
        <v>11085.819732353555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E1" workbookViewId="0">
      <selection activeCell="E1" sqref="A1:XFD1"/>
    </sheetView>
  </sheetViews>
  <sheetFormatPr defaultRowHeight="14.4" x14ac:dyDescent="0.3"/>
  <cols>
    <col min="2" max="2" width="11.44140625" bestFit="1" customWidth="1"/>
    <col min="3" max="3" width="11.44140625" customWidth="1"/>
    <col min="4" max="4" width="11.44140625" bestFit="1" customWidth="1"/>
    <col min="5" max="5" width="11.44140625" customWidth="1"/>
    <col min="6" max="6" width="11.44140625" bestFit="1" customWidth="1"/>
    <col min="7" max="7" width="11.44140625" customWidth="1"/>
    <col min="8" max="8" width="11.44140625" bestFit="1" customWidth="1"/>
    <col min="9" max="9" width="11.44140625" customWidth="1"/>
    <col min="10" max="10" width="11.44140625" bestFit="1" customWidth="1"/>
    <col min="11" max="11" width="11.44140625" customWidth="1"/>
    <col min="12" max="12" width="11.44140625" bestFit="1" customWidth="1"/>
    <col min="13" max="13" width="11.44140625" customWidth="1"/>
    <col min="14" max="14" width="11.44140625" bestFit="1" customWidth="1"/>
    <col min="15" max="15" width="11.44140625" customWidth="1"/>
    <col min="16" max="16" width="11.44140625" bestFit="1" customWidth="1"/>
    <col min="17" max="17" width="11.44140625" customWidth="1"/>
    <col min="18" max="18" width="11.44140625" bestFit="1" customWidth="1"/>
    <col min="19" max="19" width="11.44140625" customWidth="1"/>
  </cols>
  <sheetData>
    <row r="1" spans="1:19" s="25" customFormat="1" x14ac:dyDescent="0.25">
      <c r="A1" s="34" t="s">
        <v>11</v>
      </c>
      <c r="B1" s="34" t="s">
        <v>111</v>
      </c>
      <c r="C1" s="34">
        <v>2013</v>
      </c>
      <c r="D1" s="34" t="s">
        <v>112</v>
      </c>
      <c r="E1" s="34">
        <v>2015</v>
      </c>
      <c r="F1" s="34" t="s">
        <v>113</v>
      </c>
      <c r="G1" s="34">
        <v>2020</v>
      </c>
      <c r="H1" s="34" t="s">
        <v>114</v>
      </c>
      <c r="I1" s="34">
        <v>2025</v>
      </c>
      <c r="J1" s="34" t="s">
        <v>115</v>
      </c>
      <c r="K1" s="34">
        <v>2030</v>
      </c>
      <c r="L1" s="34" t="s">
        <v>107</v>
      </c>
      <c r="M1" s="34">
        <v>2035</v>
      </c>
      <c r="N1" s="34" t="s">
        <v>108</v>
      </c>
      <c r="O1" s="34">
        <v>2040</v>
      </c>
      <c r="P1" s="34" t="s">
        <v>109</v>
      </c>
      <c r="Q1" s="34">
        <v>2045</v>
      </c>
      <c r="R1" s="34" t="s">
        <v>110</v>
      </c>
      <c r="S1" s="34">
        <v>2050</v>
      </c>
    </row>
    <row r="2" spans="1:19" x14ac:dyDescent="0.25">
      <c r="A2" s="8" t="s">
        <v>124</v>
      </c>
      <c r="B2" s="8">
        <v>15020</v>
      </c>
      <c r="C2" s="8">
        <f>B2*0.114</f>
        <v>1712.28</v>
      </c>
      <c r="D2" s="8">
        <v>13245.60477871733</v>
      </c>
      <c r="E2" s="8">
        <f>D2*0.114</f>
        <v>1509.9989447737757</v>
      </c>
      <c r="F2" s="8">
        <v>9482.188635174447</v>
      </c>
      <c r="G2" s="8">
        <f>F2*0.114</f>
        <v>1080.9695044098869</v>
      </c>
      <c r="H2" s="8">
        <v>6438.1061619353632</v>
      </c>
      <c r="I2" s="8">
        <f>H2*0.114</f>
        <v>733.94410246063137</v>
      </c>
      <c r="J2" s="8">
        <v>4253.2262860286728</v>
      </c>
      <c r="K2" s="8">
        <f>J2*0.114</f>
        <v>484.8677966072687</v>
      </c>
      <c r="L2" s="8">
        <v>3953.5835061067037</v>
      </c>
      <c r="M2" s="8">
        <f>L2*0.114</f>
        <v>450.70851969616422</v>
      </c>
      <c r="N2" s="8">
        <v>4336.6931010893113</v>
      </c>
      <c r="O2" s="8">
        <f>N2*0.114</f>
        <v>494.38301352418154</v>
      </c>
      <c r="P2" s="8">
        <v>5156.375697885509</v>
      </c>
      <c r="Q2" s="8">
        <f>P2*0.114</f>
        <v>587.82682955894802</v>
      </c>
      <c r="R2" s="8">
        <v>4985.7922358158921</v>
      </c>
      <c r="S2" s="8">
        <f>R2*0.114</f>
        <v>568.38031488301169</v>
      </c>
    </row>
    <row r="3" spans="1:19" x14ac:dyDescent="0.25">
      <c r="A3" s="8" t="s">
        <v>125</v>
      </c>
      <c r="B3" s="8">
        <v>24702</v>
      </c>
      <c r="C3" s="8">
        <f>B3*0.14</f>
        <v>3458.28</v>
      </c>
      <c r="D3" s="8">
        <v>21171.694561123739</v>
      </c>
      <c r="E3" s="8">
        <f>D3*0.14</f>
        <v>2964.0372385573237</v>
      </c>
      <c r="F3" s="8">
        <v>14183.823409428194</v>
      </c>
      <c r="G3" s="8">
        <f>F3*0.14</f>
        <v>1985.7352773199475</v>
      </c>
      <c r="H3" s="8">
        <v>10697.297071292118</v>
      </c>
      <c r="I3" s="8">
        <f>H3*0.14</f>
        <v>1497.6215899808967</v>
      </c>
      <c r="J3" s="8">
        <v>7295.0428067040802</v>
      </c>
      <c r="K3" s="8">
        <f>J3*0.14</f>
        <v>1021.3059929385713</v>
      </c>
      <c r="L3" s="8">
        <v>4661.1446032760132</v>
      </c>
      <c r="M3" s="8">
        <f>L3*0.14</f>
        <v>652.56024445864193</v>
      </c>
      <c r="N3" s="8">
        <v>4128.3731472036807</v>
      </c>
      <c r="O3" s="8">
        <f>N3*0.14</f>
        <v>577.97224060851534</v>
      </c>
      <c r="P3" s="8">
        <v>4400.5971761224864</v>
      </c>
      <c r="Q3" s="8">
        <f>P3*0.14</f>
        <v>616.08360465714816</v>
      </c>
      <c r="R3" s="8">
        <v>5176.1080657256725</v>
      </c>
      <c r="S3" s="8">
        <f>R3*0.14</f>
        <v>724.65512920159426</v>
      </c>
    </row>
    <row r="4" spans="1:19" x14ac:dyDescent="0.25">
      <c r="A4" s="8" t="s">
        <v>27</v>
      </c>
      <c r="B4" s="8">
        <v>28128</v>
      </c>
      <c r="C4" s="8">
        <f>B4*0.16</f>
        <v>4500.4800000000005</v>
      </c>
      <c r="D4" s="8">
        <v>27036.942254850685</v>
      </c>
      <c r="E4" s="8">
        <f>D4*0.16</f>
        <v>4325.9107607761098</v>
      </c>
      <c r="F4" s="8">
        <v>22508.342402915474</v>
      </c>
      <c r="G4" s="8">
        <f>F4*0.16</f>
        <v>3601.3347844664759</v>
      </c>
      <c r="H4" s="8">
        <v>15369.869196920414</v>
      </c>
      <c r="I4" s="8">
        <f>H4*0.16</f>
        <v>2459.1790715072661</v>
      </c>
      <c r="J4" s="8">
        <v>12050.433391393017</v>
      </c>
      <c r="K4" s="8">
        <f>J4*0.16</f>
        <v>1928.0693426228827</v>
      </c>
      <c r="L4" s="8">
        <v>8261.2971443002116</v>
      </c>
      <c r="M4" s="8">
        <f>L4*0.16</f>
        <v>1321.807543088034</v>
      </c>
      <c r="N4" s="8">
        <v>5109.2635545962758</v>
      </c>
      <c r="O4" s="8">
        <f>N4*0.16</f>
        <v>817.48216873540412</v>
      </c>
      <c r="P4" s="8">
        <v>4297.5348891396015</v>
      </c>
      <c r="Q4" s="8">
        <f>P4*0.16</f>
        <v>687.60558226233627</v>
      </c>
      <c r="R4" s="8">
        <v>4431.116051036518</v>
      </c>
      <c r="S4" s="8">
        <f>R4*0.16</f>
        <v>708.97856816584294</v>
      </c>
    </row>
    <row r="5" spans="1:19" x14ac:dyDescent="0.25">
      <c r="A5" s="8" t="s">
        <v>126</v>
      </c>
      <c r="B5" s="8">
        <v>30165</v>
      </c>
      <c r="C5" s="8">
        <f>B5*0.21</f>
        <v>6334.65</v>
      </c>
      <c r="D5" s="8">
        <v>28245.343787073391</v>
      </c>
      <c r="E5" s="8">
        <f>D5*0.21</f>
        <v>5931.5221952854117</v>
      </c>
      <c r="F5" s="8">
        <v>25630.083609979822</v>
      </c>
      <c r="G5" s="8">
        <f>F5*0.21</f>
        <v>5382.3175580957623</v>
      </c>
      <c r="H5" s="8">
        <v>21412.418582643393</v>
      </c>
      <c r="I5" s="8">
        <f>H5*0.21</f>
        <v>4496.6079023551119</v>
      </c>
      <c r="J5" s="8">
        <v>14217.35923206651</v>
      </c>
      <c r="K5" s="8">
        <f>J5*0.21</f>
        <v>2985.6454387339672</v>
      </c>
      <c r="L5" s="8">
        <v>11251.78692635868</v>
      </c>
      <c r="M5" s="8">
        <f>L5*0.21</f>
        <v>2362.8752545353227</v>
      </c>
      <c r="N5" s="8">
        <v>7718.4092626538786</v>
      </c>
      <c r="O5" s="8">
        <f>N5*0.21</f>
        <v>1620.8659451573144</v>
      </c>
      <c r="P5" s="8">
        <v>4752.8662808147528</v>
      </c>
      <c r="Q5" s="8">
        <f>P5*0.21</f>
        <v>998.10191897109803</v>
      </c>
      <c r="R5" s="8">
        <v>3961.7032517108096</v>
      </c>
      <c r="S5" s="8">
        <f>R5*0.21</f>
        <v>831.95768285926999</v>
      </c>
    </row>
    <row r="6" spans="1:19" x14ac:dyDescent="0.25">
      <c r="A6" s="8" t="s">
        <v>127</v>
      </c>
      <c r="B6" s="8">
        <v>17308</v>
      </c>
      <c r="C6" s="8">
        <f>B6*0.246</f>
        <v>4257.768</v>
      </c>
      <c r="D6" s="8">
        <v>20798.673852904478</v>
      </c>
      <c r="E6" s="8">
        <f>D6*0.246</f>
        <v>5116.4737678145011</v>
      </c>
      <c r="F6" s="8">
        <v>23771.393540042554</v>
      </c>
      <c r="G6" s="8">
        <f>F6*0.246</f>
        <v>5847.7628108504687</v>
      </c>
      <c r="H6" s="8">
        <v>21576.510414669785</v>
      </c>
      <c r="I6" s="8">
        <f>H6*0.246</f>
        <v>5307.8215620087667</v>
      </c>
      <c r="J6" s="8">
        <v>17975.58788729112</v>
      </c>
      <c r="K6" s="8">
        <f>J6*0.246</f>
        <v>4421.9946202736155</v>
      </c>
      <c r="L6" s="8">
        <v>11933.816314289093</v>
      </c>
      <c r="M6" s="8">
        <f>L6*0.246</f>
        <v>2935.7188133151171</v>
      </c>
      <c r="N6" s="8">
        <v>9455.4452625487447</v>
      </c>
      <c r="O6" s="8">
        <f>N6*0.246</f>
        <v>2326.0395345869911</v>
      </c>
      <c r="P6" s="8">
        <v>6481.7972725609034</v>
      </c>
      <c r="Q6" s="8">
        <f>P6*0.246</f>
        <v>1594.5221290499821</v>
      </c>
      <c r="R6" s="8">
        <v>4003.4743242946261</v>
      </c>
      <c r="S6" s="8">
        <f>R6*0.246</f>
        <v>984.85468377647794</v>
      </c>
    </row>
    <row r="7" spans="1:19" x14ac:dyDescent="0.25">
      <c r="A7" s="8" t="s">
        <v>128</v>
      </c>
      <c r="B7" s="8">
        <v>9550</v>
      </c>
      <c r="C7" s="8">
        <f>B7*0.359</f>
        <v>3428.45</v>
      </c>
      <c r="D7" s="8">
        <v>11069.896049215818</v>
      </c>
      <c r="E7" s="8">
        <f>D7*0.359</f>
        <v>3974.0926816684787</v>
      </c>
      <c r="F7" s="8">
        <v>15606.825529088463</v>
      </c>
      <c r="G7" s="8">
        <f>F7*0.359</f>
        <v>5602.8503649427576</v>
      </c>
      <c r="H7" s="8">
        <v>17620.79614194209</v>
      </c>
      <c r="I7" s="8">
        <f>H7*0.359</f>
        <v>6325.8658149572102</v>
      </c>
      <c r="J7" s="8">
        <v>16002.103562707965</v>
      </c>
      <c r="K7" s="8">
        <f>J7*0.359</f>
        <v>5744.7551790121597</v>
      </c>
      <c r="L7" s="8">
        <v>13238.04252257925</v>
      </c>
      <c r="M7" s="8">
        <f>L7*0.359</f>
        <v>4752.4572656059509</v>
      </c>
      <c r="N7" s="8">
        <v>8793.2737159242133</v>
      </c>
      <c r="O7" s="8">
        <f>N7*0.359</f>
        <v>3156.7852640167926</v>
      </c>
      <c r="P7" s="8">
        <v>6977.806452552034</v>
      </c>
      <c r="Q7" s="8">
        <f>P7*0.359</f>
        <v>2505.0325164661799</v>
      </c>
      <c r="R7" s="8">
        <v>4777.0189730641887</v>
      </c>
      <c r="S7" s="8">
        <f>R7*0.359</f>
        <v>1714.9498113300438</v>
      </c>
    </row>
    <row r="8" spans="1:19" x14ac:dyDescent="0.25">
      <c r="A8" s="8" t="s">
        <v>129</v>
      </c>
      <c r="B8" s="8">
        <v>3805</v>
      </c>
      <c r="C8" s="8">
        <f t="shared" ref="C8:S11" si="0">B8*0.359</f>
        <v>1365.9949999999999</v>
      </c>
      <c r="D8" s="8">
        <v>4738.9988905699975</v>
      </c>
      <c r="E8" s="8">
        <f t="shared" si="0"/>
        <v>1701.300601714629</v>
      </c>
      <c r="F8" s="8">
        <v>6452.4344177157118</v>
      </c>
      <c r="G8" s="8">
        <f t="shared" si="0"/>
        <v>2316.4239559599405</v>
      </c>
      <c r="H8" s="8">
        <v>9118.3346721408761</v>
      </c>
      <c r="I8" s="8">
        <f t="shared" si="0"/>
        <v>3273.4821472985745</v>
      </c>
      <c r="J8" s="8">
        <v>9998.5841699613302</v>
      </c>
      <c r="K8" s="8">
        <f t="shared" si="0"/>
        <v>3589.4917170161175</v>
      </c>
      <c r="L8" s="8">
        <v>9090.6793902187565</v>
      </c>
      <c r="M8" s="8">
        <f t="shared" si="0"/>
        <v>3263.5539010885336</v>
      </c>
      <c r="N8" s="8">
        <v>7391.1472800417905</v>
      </c>
      <c r="O8" s="8">
        <f t="shared" si="0"/>
        <v>2653.4218735350028</v>
      </c>
      <c r="P8" s="8">
        <v>4916.5669341239109</v>
      </c>
      <c r="Q8" s="8">
        <f t="shared" si="0"/>
        <v>1765.047529350484</v>
      </c>
      <c r="R8" s="8">
        <v>3915.8052604534523</v>
      </c>
      <c r="S8" s="8">
        <f t="shared" si="0"/>
        <v>1405.7740885027893</v>
      </c>
    </row>
    <row r="9" spans="1:19" x14ac:dyDescent="0.25">
      <c r="A9" s="8" t="s">
        <v>130</v>
      </c>
      <c r="B9" s="8">
        <v>1285</v>
      </c>
      <c r="C9" s="8">
        <f t="shared" si="0"/>
        <v>461.315</v>
      </c>
      <c r="D9" s="8">
        <v>1637.2360740625477</v>
      </c>
      <c r="E9" s="8">
        <f t="shared" si="0"/>
        <v>587.76775058845465</v>
      </c>
      <c r="F9" s="8">
        <v>2041.5251430486246</v>
      </c>
      <c r="G9" s="8">
        <f t="shared" si="0"/>
        <v>732.90752635445619</v>
      </c>
      <c r="H9" s="8">
        <v>2779.6603041733438</v>
      </c>
      <c r="I9" s="8">
        <f t="shared" si="0"/>
        <v>997.89804919823041</v>
      </c>
      <c r="J9" s="8">
        <v>3928.1101189851979</v>
      </c>
      <c r="K9" s="8">
        <f t="shared" si="0"/>
        <v>1410.191532715686</v>
      </c>
      <c r="L9" s="8">
        <v>4307.3149939920868</v>
      </c>
      <c r="M9" s="8">
        <f t="shared" si="0"/>
        <v>1546.3260828431592</v>
      </c>
      <c r="N9" s="8">
        <v>3916.1964311608663</v>
      </c>
      <c r="O9" s="8">
        <f t="shared" si="0"/>
        <v>1405.9145187867509</v>
      </c>
      <c r="P9" s="8">
        <v>3184.0507576835216</v>
      </c>
      <c r="Q9" s="8">
        <f t="shared" si="0"/>
        <v>1143.0742220083841</v>
      </c>
      <c r="R9" s="8">
        <v>2118.0201230830394</v>
      </c>
      <c r="S9" s="8">
        <f t="shared" si="0"/>
        <v>760.36922418681115</v>
      </c>
    </row>
    <row r="10" spans="1:19" x14ac:dyDescent="0.25">
      <c r="A10" s="8" t="s">
        <v>131</v>
      </c>
      <c r="B10" s="8">
        <v>375</v>
      </c>
      <c r="C10" s="8">
        <f t="shared" si="0"/>
        <v>134.625</v>
      </c>
      <c r="D10" s="8">
        <v>527.65698156660392</v>
      </c>
      <c r="E10" s="8">
        <f t="shared" si="0"/>
        <v>189.4288563824108</v>
      </c>
      <c r="F10" s="8">
        <v>705.30900881955836</v>
      </c>
      <c r="G10" s="8">
        <f t="shared" si="0"/>
        <v>253.20593416622145</v>
      </c>
      <c r="H10" s="8">
        <v>879.47370445541708</v>
      </c>
      <c r="I10" s="8">
        <f t="shared" si="0"/>
        <v>315.73105989949471</v>
      </c>
      <c r="J10" s="8">
        <v>1197.4567901663975</v>
      </c>
      <c r="K10" s="8">
        <f t="shared" si="0"/>
        <v>429.8869876697367</v>
      </c>
      <c r="L10" s="8">
        <v>1692.2003481641364</v>
      </c>
      <c r="M10" s="8">
        <f t="shared" si="0"/>
        <v>607.49992499092491</v>
      </c>
      <c r="N10" s="8">
        <v>1855.5589613585068</v>
      </c>
      <c r="O10" s="8">
        <f t="shared" si="0"/>
        <v>666.14566712770397</v>
      </c>
      <c r="P10" s="8">
        <v>1687.0680208938759</v>
      </c>
      <c r="Q10" s="8">
        <f t="shared" si="0"/>
        <v>605.65741950090137</v>
      </c>
      <c r="R10" s="8">
        <v>1371.6651614940736</v>
      </c>
      <c r="S10" s="8">
        <f t="shared" si="0"/>
        <v>492.42779297637242</v>
      </c>
    </row>
    <row r="11" spans="1:19" x14ac:dyDescent="0.25">
      <c r="A11" s="8" t="s">
        <v>132</v>
      </c>
      <c r="B11" s="8">
        <v>158</v>
      </c>
      <c r="C11" s="8">
        <f t="shared" si="0"/>
        <v>56.721999999999994</v>
      </c>
      <c r="D11" s="8">
        <v>175.64765556885604</v>
      </c>
      <c r="E11" s="8">
        <f t="shared" si="0"/>
        <v>63.057508349219319</v>
      </c>
      <c r="F11" s="8">
        <v>227.31066616557069</v>
      </c>
      <c r="G11" s="8">
        <f t="shared" si="0"/>
        <v>81.60452915343987</v>
      </c>
      <c r="H11" s="8">
        <v>303.84182574700782</v>
      </c>
      <c r="I11" s="8">
        <f t="shared" si="0"/>
        <v>109.0792154431758</v>
      </c>
      <c r="J11" s="8">
        <v>378.87066904965945</v>
      </c>
      <c r="K11" s="8">
        <f t="shared" si="0"/>
        <v>136.01457018882775</v>
      </c>
      <c r="L11" s="8">
        <v>515.85539505052827</v>
      </c>
      <c r="M11" s="8">
        <f t="shared" si="0"/>
        <v>185.19208682313965</v>
      </c>
      <c r="N11" s="8">
        <v>728.98720544692924</v>
      </c>
      <c r="O11" s="8">
        <f t="shared" si="0"/>
        <v>261.70640675544757</v>
      </c>
      <c r="P11" s="8">
        <v>799.36086956267445</v>
      </c>
      <c r="Q11" s="8">
        <f t="shared" si="0"/>
        <v>286.9705521730001</v>
      </c>
      <c r="R11" s="8">
        <v>726.7762373909037</v>
      </c>
      <c r="S11" s="8">
        <f t="shared" si="0"/>
        <v>260.91266922333443</v>
      </c>
    </row>
    <row r="12" spans="1:19" x14ac:dyDescent="0.25">
      <c r="A12" s="8" t="s">
        <v>28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8"/>
      <c r="P12" s="8"/>
      <c r="Q12" s="8"/>
      <c r="R12" s="8"/>
      <c r="S12" s="8"/>
    </row>
    <row r="16" spans="1:19" x14ac:dyDescent="0.25">
      <c r="C16" s="8"/>
      <c r="D16" s="8"/>
      <c r="E16" s="8"/>
      <c r="F16" s="8"/>
      <c r="G16" s="8"/>
      <c r="H16" s="8"/>
      <c r="I16" s="8"/>
      <c r="J16" s="8"/>
      <c r="K16" s="8"/>
    </row>
    <row r="17" spans="3:11" x14ac:dyDescent="0.25">
      <c r="C17" s="8"/>
      <c r="D17" s="8"/>
      <c r="E17" s="8"/>
      <c r="F17" s="8"/>
      <c r="G17" s="8"/>
      <c r="H17" s="8"/>
      <c r="I17" s="8"/>
      <c r="J17" s="8"/>
      <c r="K17" s="8"/>
    </row>
    <row r="18" spans="3:11" x14ac:dyDescent="0.25">
      <c r="C18" s="8"/>
      <c r="D18" s="8"/>
      <c r="E18" s="8"/>
      <c r="F18" s="8"/>
      <c r="G18" s="8"/>
      <c r="H18" s="8"/>
      <c r="I18" s="8"/>
      <c r="J18" s="8"/>
      <c r="K18" s="8"/>
    </row>
    <row r="19" spans="3:11" x14ac:dyDescent="0.25">
      <c r="C19" s="8"/>
      <c r="F19" s="8"/>
    </row>
    <row r="20" spans="3:11" x14ac:dyDescent="0.25">
      <c r="C20" s="8"/>
      <c r="F20" s="8"/>
    </row>
    <row r="21" spans="3:11" x14ac:dyDescent="0.25">
      <c r="C21" s="8"/>
      <c r="F21" s="8"/>
    </row>
    <row r="22" spans="3:11" x14ac:dyDescent="0.25">
      <c r="C22" s="8"/>
      <c r="F22" s="8"/>
    </row>
    <row r="23" spans="3:11" x14ac:dyDescent="0.25">
      <c r="C23" s="8"/>
      <c r="F23" s="8"/>
    </row>
    <row r="24" spans="3:11" x14ac:dyDescent="0.25">
      <c r="C24" s="8"/>
      <c r="F24" s="8"/>
    </row>
    <row r="25" spans="3:11" x14ac:dyDescent="0.25">
      <c r="C25" s="8"/>
      <c r="F25" s="8"/>
    </row>
    <row r="26" spans="3:11" x14ac:dyDescent="0.25">
      <c r="C26" s="8"/>
      <c r="F26" s="8"/>
    </row>
    <row r="27" spans="3:11" x14ac:dyDescent="0.25">
      <c r="C27" s="8"/>
      <c r="F27" s="8"/>
    </row>
    <row r="28" spans="3:11" x14ac:dyDescent="0.25">
      <c r="C28" s="8"/>
      <c r="F28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B25" sqref="B25:J25"/>
    </sheetView>
  </sheetViews>
  <sheetFormatPr defaultRowHeight="14.4" x14ac:dyDescent="0.3"/>
  <cols>
    <col min="3" max="3" width="9.109375" style="8"/>
  </cols>
  <sheetData>
    <row r="1" spans="1:21" s="25" customFormat="1" x14ac:dyDescent="0.25">
      <c r="A1" s="34" t="s">
        <v>11</v>
      </c>
      <c r="B1" s="34">
        <v>2013</v>
      </c>
      <c r="C1" s="34">
        <v>2015</v>
      </c>
      <c r="D1" s="34">
        <v>2020</v>
      </c>
      <c r="E1" s="34">
        <v>2025</v>
      </c>
      <c r="F1" s="34">
        <v>2030</v>
      </c>
      <c r="G1" s="34">
        <v>2035</v>
      </c>
      <c r="H1" s="34">
        <v>2040</v>
      </c>
      <c r="I1" s="34">
        <v>2045</v>
      </c>
      <c r="J1" s="34">
        <v>2050</v>
      </c>
      <c r="M1" s="34">
        <v>2013</v>
      </c>
      <c r="N1" s="34">
        <v>2015</v>
      </c>
      <c r="O1" s="34">
        <v>2020</v>
      </c>
      <c r="P1" s="34">
        <v>2025</v>
      </c>
      <c r="Q1" s="34">
        <v>2030</v>
      </c>
      <c r="R1" s="34">
        <v>2035</v>
      </c>
      <c r="S1" s="34">
        <v>2040</v>
      </c>
      <c r="T1" s="34">
        <v>2045</v>
      </c>
      <c r="U1" s="34">
        <v>2050</v>
      </c>
    </row>
    <row r="2" spans="1:21" x14ac:dyDescent="0.25">
      <c r="A2" s="8" t="s">
        <v>124</v>
      </c>
      <c r="B2" s="8">
        <v>1712.28</v>
      </c>
      <c r="C2" s="8">
        <v>1509.9989447737757</v>
      </c>
      <c r="D2" s="8">
        <v>1080.9695044098869</v>
      </c>
      <c r="E2" s="8">
        <v>733.94410246063137</v>
      </c>
      <c r="F2" s="8">
        <v>484.8677966072687</v>
      </c>
      <c r="G2" s="8">
        <v>450.70851969616422</v>
      </c>
      <c r="H2" s="8">
        <v>494.38301352418154</v>
      </c>
      <c r="I2" s="8">
        <v>587.82682955894802</v>
      </c>
      <c r="J2" s="8">
        <v>568.38031488301169</v>
      </c>
      <c r="L2" s="8"/>
      <c r="M2" s="8">
        <v>1712.28</v>
      </c>
      <c r="N2" s="8">
        <v>1509.9989447737757</v>
      </c>
      <c r="O2" s="8">
        <v>1080.9695044098869</v>
      </c>
      <c r="P2" s="8">
        <v>733.94410246063137</v>
      </c>
      <c r="Q2" s="8">
        <v>484.8677966072687</v>
      </c>
      <c r="R2" s="8">
        <v>450.70851969616422</v>
      </c>
      <c r="S2" s="8">
        <v>494.38301352418154</v>
      </c>
      <c r="T2" s="8">
        <v>587.82682955894802</v>
      </c>
      <c r="U2" s="8">
        <v>568.38031488301169</v>
      </c>
    </row>
    <row r="3" spans="1:21" x14ac:dyDescent="0.25">
      <c r="A3" s="8" t="s">
        <v>125</v>
      </c>
      <c r="B3" s="8">
        <v>3458.28</v>
      </c>
      <c r="C3" s="8">
        <v>2964.0372385573237</v>
      </c>
      <c r="D3" s="8">
        <v>1985.7352773199475</v>
      </c>
      <c r="E3" s="8">
        <v>1497.6215899808967</v>
      </c>
      <c r="F3" s="8">
        <v>1021.3059929385713</v>
      </c>
      <c r="G3" s="8">
        <v>652.56024445864193</v>
      </c>
      <c r="H3" s="8">
        <v>577.97224060851534</v>
      </c>
      <c r="I3" s="8">
        <v>616.08360465714816</v>
      </c>
      <c r="J3" s="8">
        <v>724.65512920159426</v>
      </c>
      <c r="L3" s="8"/>
      <c r="M3" s="8">
        <v>3458.28</v>
      </c>
      <c r="N3" s="8">
        <v>2964.0372385573237</v>
      </c>
      <c r="O3" s="8">
        <v>1985.7352773199475</v>
      </c>
      <c r="P3" s="8">
        <v>1497.6215899808967</v>
      </c>
      <c r="Q3" s="8">
        <v>1021.3059929385713</v>
      </c>
      <c r="R3" s="8">
        <v>652.56024445864193</v>
      </c>
      <c r="S3" s="8">
        <v>577.97224060851534</v>
      </c>
      <c r="T3" s="8">
        <v>616.08360465714816</v>
      </c>
      <c r="U3" s="8">
        <v>724.65512920159426</v>
      </c>
    </row>
    <row r="4" spans="1:21" x14ac:dyDescent="0.25">
      <c r="A4" s="8" t="s">
        <v>27</v>
      </c>
      <c r="B4" s="8">
        <v>4500.4800000000005</v>
      </c>
      <c r="C4" s="8">
        <v>4325.9107607761098</v>
      </c>
      <c r="D4" s="8">
        <v>3601.3347844664759</v>
      </c>
      <c r="E4" s="8">
        <v>2459.1790715072661</v>
      </c>
      <c r="F4" s="8">
        <v>1928.0693426228827</v>
      </c>
      <c r="G4" s="8">
        <v>1321.807543088034</v>
      </c>
      <c r="H4" s="8">
        <v>817.48216873540412</v>
      </c>
      <c r="I4" s="8">
        <v>687.60558226233627</v>
      </c>
      <c r="J4" s="8">
        <v>708.97856816584294</v>
      </c>
      <c r="M4" s="8">
        <v>4500.4800000000005</v>
      </c>
      <c r="N4" s="8">
        <v>4325.9107607761098</v>
      </c>
      <c r="O4" s="8">
        <v>3601.3347844664759</v>
      </c>
      <c r="P4" s="8">
        <v>2459.1790715072661</v>
      </c>
      <c r="Q4" s="8">
        <v>1928.0693426228827</v>
      </c>
      <c r="R4" s="8">
        <v>1321.807543088034</v>
      </c>
      <c r="S4" s="8">
        <v>817.48216873540412</v>
      </c>
      <c r="T4" s="8">
        <v>687.60558226233627</v>
      </c>
      <c r="U4" s="8">
        <v>708.97856816584294</v>
      </c>
    </row>
    <row r="5" spans="1:21" x14ac:dyDescent="0.25">
      <c r="A5" s="8" t="s">
        <v>126</v>
      </c>
      <c r="B5" s="8">
        <v>6334.65</v>
      </c>
      <c r="C5" s="8">
        <v>5931.5221952854117</v>
      </c>
      <c r="D5" s="8">
        <v>5382.3175580957623</v>
      </c>
      <c r="E5" s="8">
        <v>4496.6079023551119</v>
      </c>
      <c r="F5" s="8">
        <v>2985.6454387339672</v>
      </c>
      <c r="G5" s="8">
        <v>2362.8752545353227</v>
      </c>
      <c r="H5" s="8">
        <v>1620.8659451573144</v>
      </c>
      <c r="I5" s="8">
        <v>998.10191897109803</v>
      </c>
      <c r="J5" s="8">
        <v>831.95768285926999</v>
      </c>
      <c r="M5" s="8">
        <v>6334.65</v>
      </c>
      <c r="N5" s="8">
        <v>5931.5221952854117</v>
      </c>
      <c r="O5" s="8">
        <v>5382.3175580957623</v>
      </c>
      <c r="P5" s="8">
        <v>4496.6079023551119</v>
      </c>
      <c r="Q5" s="8">
        <v>2985.6454387339672</v>
      </c>
      <c r="R5" s="8">
        <v>2362.8752545353227</v>
      </c>
      <c r="S5" s="8">
        <v>1620.8659451573144</v>
      </c>
      <c r="T5" s="8">
        <v>998.10191897109803</v>
      </c>
      <c r="U5" s="8">
        <v>831.95768285926999</v>
      </c>
    </row>
    <row r="6" spans="1:21" x14ac:dyDescent="0.25">
      <c r="A6" s="8" t="s">
        <v>127</v>
      </c>
      <c r="B6" s="8">
        <v>4257.768</v>
      </c>
      <c r="C6" s="8">
        <v>5116.4737678145011</v>
      </c>
      <c r="D6" s="8">
        <v>5847.7628108504687</v>
      </c>
      <c r="E6" s="8">
        <v>5307.8215620087667</v>
      </c>
      <c r="F6" s="8">
        <v>4421.9946202736155</v>
      </c>
      <c r="G6" s="8">
        <v>2935.7188133151171</v>
      </c>
      <c r="H6" s="8">
        <v>2326.0395345869911</v>
      </c>
      <c r="I6" s="8">
        <v>1594.5221290499821</v>
      </c>
      <c r="J6" s="8">
        <v>984.85468377647794</v>
      </c>
      <c r="M6" s="8">
        <v>4257.768</v>
      </c>
      <c r="N6" s="8">
        <v>5116.4737678145011</v>
      </c>
      <c r="O6" s="8">
        <v>5847.7628108504687</v>
      </c>
      <c r="P6" s="8">
        <v>5307.8215620087667</v>
      </c>
      <c r="Q6" s="8">
        <v>4421.9946202736155</v>
      </c>
      <c r="R6" s="8">
        <v>2935.7188133151171</v>
      </c>
      <c r="S6" s="8">
        <v>2326.0395345869911</v>
      </c>
      <c r="T6" s="8">
        <v>1594.5221290499821</v>
      </c>
      <c r="U6" s="8">
        <v>984.85468377647794</v>
      </c>
    </row>
    <row r="7" spans="1:21" x14ac:dyDescent="0.25">
      <c r="A7" s="8" t="s">
        <v>128</v>
      </c>
      <c r="B7" s="8">
        <v>3428.45</v>
      </c>
      <c r="C7" s="8">
        <v>3974.0926816684787</v>
      </c>
      <c r="D7" s="8">
        <v>5602.8503649427576</v>
      </c>
      <c r="E7" s="8">
        <v>6325.8658149572102</v>
      </c>
      <c r="F7" s="8">
        <v>5744.7551790121597</v>
      </c>
      <c r="G7" s="8">
        <v>4752.4572656059509</v>
      </c>
      <c r="H7" s="8">
        <v>3156.7852640167926</v>
      </c>
      <c r="I7" s="8">
        <v>2505.0325164661799</v>
      </c>
      <c r="J7" s="8">
        <v>1714.9498113300438</v>
      </c>
      <c r="M7" s="8">
        <v>3428.45</v>
      </c>
      <c r="N7" s="8">
        <v>3974.0926816684787</v>
      </c>
      <c r="O7" s="8">
        <v>5602.8503649427576</v>
      </c>
      <c r="P7" s="8">
        <v>6325.8658149572102</v>
      </c>
      <c r="Q7" s="8">
        <v>5744.7551790121597</v>
      </c>
      <c r="R7" s="8">
        <v>4752.4572656059509</v>
      </c>
      <c r="S7" s="8">
        <v>3156.7852640167926</v>
      </c>
      <c r="T7" s="8">
        <v>2505.0325164661799</v>
      </c>
      <c r="U7" s="8">
        <v>1714.9498113300438</v>
      </c>
    </row>
    <row r="8" spans="1:21" x14ac:dyDescent="0.25">
      <c r="A8" s="8" t="s">
        <v>129</v>
      </c>
      <c r="B8" s="8">
        <v>1365.9949999999999</v>
      </c>
      <c r="C8" s="8">
        <v>1701.300601714629</v>
      </c>
      <c r="D8" s="8">
        <v>2316.4239559599405</v>
      </c>
      <c r="E8" s="8">
        <v>3273.4821472985745</v>
      </c>
      <c r="F8" s="8">
        <v>3589.4917170161175</v>
      </c>
      <c r="G8" s="8">
        <v>3263.5539010885336</v>
      </c>
      <c r="H8" s="8">
        <v>2653.4218735350028</v>
      </c>
      <c r="I8" s="8">
        <v>1765.047529350484</v>
      </c>
      <c r="J8" s="8">
        <v>1405.7740885027893</v>
      </c>
      <c r="M8" s="8">
        <v>1365.9949999999999</v>
      </c>
      <c r="N8" s="8">
        <v>1701.300601714629</v>
      </c>
      <c r="O8" s="8">
        <v>2316.4239559599405</v>
      </c>
      <c r="P8" s="8">
        <v>3273.4821472985745</v>
      </c>
      <c r="Q8" s="8">
        <v>3589.4917170161175</v>
      </c>
      <c r="R8" s="8">
        <v>3263.5539010885336</v>
      </c>
      <c r="S8" s="8">
        <v>2653.4218735350028</v>
      </c>
      <c r="T8" s="8">
        <v>1765.047529350484</v>
      </c>
      <c r="U8" s="8">
        <v>1405.7740885027893</v>
      </c>
    </row>
    <row r="9" spans="1:21" x14ac:dyDescent="0.25">
      <c r="A9" s="8" t="s">
        <v>130</v>
      </c>
      <c r="B9" s="8">
        <v>461.315</v>
      </c>
      <c r="C9" s="8">
        <v>587.76775058845465</v>
      </c>
      <c r="D9" s="8">
        <v>732.90752635445619</v>
      </c>
      <c r="E9" s="8">
        <v>997.89804919823041</v>
      </c>
      <c r="F9" s="8">
        <v>1410.191532715686</v>
      </c>
      <c r="G9" s="8">
        <v>1546.3260828431592</v>
      </c>
      <c r="H9" s="8">
        <v>1405.9145187867509</v>
      </c>
      <c r="I9" s="8">
        <v>1143.0742220083841</v>
      </c>
      <c r="J9" s="8">
        <v>760.36922418681115</v>
      </c>
      <c r="M9" s="8">
        <v>461.315</v>
      </c>
      <c r="N9" s="8">
        <v>587.76775058845465</v>
      </c>
      <c r="O9" s="8">
        <v>732.90752635445619</v>
      </c>
      <c r="P9" s="8">
        <v>997.89804919823041</v>
      </c>
      <c r="Q9" s="8">
        <v>1410.191532715686</v>
      </c>
      <c r="R9" s="8">
        <v>1546.3260828431592</v>
      </c>
      <c r="S9" s="8">
        <v>1405.9145187867509</v>
      </c>
      <c r="T9" s="8">
        <v>1143.0742220083841</v>
      </c>
      <c r="U9" s="8">
        <v>760.36922418681115</v>
      </c>
    </row>
    <row r="10" spans="1:21" x14ac:dyDescent="0.25">
      <c r="A10" s="8" t="s">
        <v>131</v>
      </c>
      <c r="B10" s="8">
        <v>134.625</v>
      </c>
      <c r="C10" s="8">
        <v>189.4288563824108</v>
      </c>
      <c r="D10" s="8">
        <v>253.20593416622145</v>
      </c>
      <c r="E10" s="8">
        <v>315.73105989949471</v>
      </c>
      <c r="F10" s="8">
        <v>429.8869876697367</v>
      </c>
      <c r="G10" s="8">
        <v>607.49992499092491</v>
      </c>
      <c r="H10" s="8">
        <v>666.14566712770397</v>
      </c>
      <c r="I10" s="8">
        <v>605.65741950090137</v>
      </c>
      <c r="J10" s="8">
        <v>492.42779297637242</v>
      </c>
      <c r="M10" s="8">
        <v>134.625</v>
      </c>
      <c r="N10" s="8">
        <v>189.4288563824108</v>
      </c>
      <c r="O10" s="8">
        <v>253.20593416622145</v>
      </c>
      <c r="P10" s="8">
        <v>315.73105989949471</v>
      </c>
      <c r="Q10" s="8">
        <v>429.8869876697367</v>
      </c>
      <c r="R10" s="8">
        <v>607.49992499092491</v>
      </c>
      <c r="S10" s="8">
        <v>666.14566712770397</v>
      </c>
      <c r="T10" s="8">
        <v>605.65741950090137</v>
      </c>
      <c r="U10" s="8">
        <v>492.42779297637242</v>
      </c>
    </row>
    <row r="11" spans="1:21" x14ac:dyDescent="0.25">
      <c r="A11" s="8" t="s">
        <v>132</v>
      </c>
      <c r="B11" s="8">
        <v>56.721999999999994</v>
      </c>
      <c r="C11" s="8">
        <v>63.057508349219319</v>
      </c>
      <c r="D11" s="8">
        <v>81.60452915343987</v>
      </c>
      <c r="E11" s="8">
        <v>109.0792154431758</v>
      </c>
      <c r="F11" s="8">
        <v>136.01457018882775</v>
      </c>
      <c r="G11" s="8">
        <v>185.19208682313965</v>
      </c>
      <c r="H11" s="8">
        <v>261.70640675544757</v>
      </c>
      <c r="I11" s="8">
        <v>286.9705521730001</v>
      </c>
      <c r="J11" s="8">
        <v>260.91266922333443</v>
      </c>
      <c r="M11" s="8">
        <v>56.721999999999994</v>
      </c>
      <c r="N11" s="8">
        <v>63.057508349219319</v>
      </c>
      <c r="O11" s="8">
        <v>81.60452915343987</v>
      </c>
      <c r="P11" s="8">
        <v>109.0792154431758</v>
      </c>
      <c r="Q11" s="8">
        <v>136.01457018882775</v>
      </c>
      <c r="R11" s="8">
        <v>185.19208682313965</v>
      </c>
      <c r="S11" s="8">
        <v>261.70640675544757</v>
      </c>
      <c r="T11" s="8">
        <v>286.9705521730001</v>
      </c>
      <c r="U11" s="8">
        <v>260.91266922333443</v>
      </c>
    </row>
    <row r="12" spans="1:21" x14ac:dyDescent="0.25">
      <c r="A12" s="8" t="s">
        <v>28</v>
      </c>
      <c r="B12" s="8">
        <f t="shared" ref="B12:J12" si="0">SUM(B2:B11)</f>
        <v>25710.564999999999</v>
      </c>
      <c r="C12" s="8">
        <f t="shared" si="0"/>
        <v>26363.590305910315</v>
      </c>
      <c r="D12" s="8">
        <f t="shared" si="0"/>
        <v>26885.112245719356</v>
      </c>
      <c r="E12" s="8">
        <f t="shared" si="0"/>
        <v>25517.230515109361</v>
      </c>
      <c r="F12" s="8">
        <f t="shared" si="0"/>
        <v>22152.223177778829</v>
      </c>
      <c r="G12" s="8">
        <f t="shared" si="0"/>
        <v>18078.699636444984</v>
      </c>
      <c r="H12" s="8">
        <f t="shared" si="0"/>
        <v>13980.716632834105</v>
      </c>
      <c r="I12" s="8">
        <f t="shared" si="0"/>
        <v>10789.922303998463</v>
      </c>
      <c r="J12" s="8">
        <f t="shared" si="0"/>
        <v>8453.259965105548</v>
      </c>
    </row>
    <row r="13" spans="1:21" x14ac:dyDescent="0.25">
      <c r="A13" s="8"/>
      <c r="B13" s="8"/>
    </row>
    <row r="17" spans="1:10" x14ac:dyDescent="0.25">
      <c r="A17" s="8" t="s">
        <v>129</v>
      </c>
      <c r="B17" s="8">
        <v>1365.9949999999999</v>
      </c>
      <c r="C17" s="8">
        <v>1701.300601714629</v>
      </c>
      <c r="D17" s="8">
        <v>2316.4239559599405</v>
      </c>
      <c r="E17" s="8">
        <v>3273.4821472985745</v>
      </c>
      <c r="F17" s="8">
        <v>3589.4917170161175</v>
      </c>
      <c r="G17" s="8">
        <v>3263.5539010885336</v>
      </c>
      <c r="H17" s="8">
        <v>2653.4218735350028</v>
      </c>
      <c r="I17" s="8">
        <v>1765.047529350484</v>
      </c>
      <c r="J17" s="8">
        <v>1405.7740885027893</v>
      </c>
    </row>
    <row r="18" spans="1:10" x14ac:dyDescent="0.25">
      <c r="A18" s="8" t="s">
        <v>130</v>
      </c>
      <c r="B18" s="8">
        <v>461.315</v>
      </c>
      <c r="C18" s="8">
        <v>587.76775058845465</v>
      </c>
      <c r="D18" s="8">
        <v>732.90752635445619</v>
      </c>
      <c r="E18" s="8">
        <v>997.89804919823041</v>
      </c>
      <c r="F18" s="8">
        <v>1410.191532715686</v>
      </c>
      <c r="G18" s="8">
        <v>1546.3260828431592</v>
      </c>
      <c r="H18" s="8">
        <v>1405.9145187867509</v>
      </c>
      <c r="I18" s="8">
        <v>1143.0742220083841</v>
      </c>
      <c r="J18" s="8">
        <v>760.36922418681115</v>
      </c>
    </row>
    <row r="19" spans="1:10" x14ac:dyDescent="0.25">
      <c r="A19" s="8" t="s">
        <v>131</v>
      </c>
      <c r="B19" s="8">
        <v>134.625</v>
      </c>
      <c r="C19" s="8">
        <v>189.4288563824108</v>
      </c>
      <c r="D19" s="8">
        <v>253.20593416622145</v>
      </c>
      <c r="E19" s="8">
        <v>315.73105989949471</v>
      </c>
      <c r="F19" s="8">
        <v>429.8869876697367</v>
      </c>
      <c r="G19" s="8">
        <v>607.49992499092491</v>
      </c>
      <c r="H19" s="8">
        <v>666.14566712770397</v>
      </c>
      <c r="I19" s="8">
        <v>605.65741950090137</v>
      </c>
      <c r="J19" s="8">
        <v>492.42779297637242</v>
      </c>
    </row>
    <row r="20" spans="1:10" x14ac:dyDescent="0.25">
      <c r="A20" s="8" t="s">
        <v>132</v>
      </c>
      <c r="B20" s="8">
        <v>56.721999999999994</v>
      </c>
      <c r="C20" s="8">
        <v>63.057508349219319</v>
      </c>
      <c r="D20" s="8">
        <v>81.60452915343987</v>
      </c>
      <c r="E20" s="8">
        <v>109.0792154431758</v>
      </c>
      <c r="F20" s="8">
        <v>136.01457018882775</v>
      </c>
      <c r="G20" s="8">
        <v>185.19208682313965</v>
      </c>
      <c r="H20" s="8">
        <v>261.70640675544757</v>
      </c>
      <c r="I20" s="8">
        <v>286.9705521730001</v>
      </c>
      <c r="J20" s="8">
        <v>260.91266922333443</v>
      </c>
    </row>
    <row r="21" spans="1:10" x14ac:dyDescent="0.25">
      <c r="A21" s="8" t="s">
        <v>28</v>
      </c>
      <c r="B21" s="8">
        <f t="shared" ref="B21:J21" si="1">SUM(B17:B20)</f>
        <v>2018.6569999999999</v>
      </c>
      <c r="C21" s="8">
        <f t="shared" si="1"/>
        <v>2541.554717034714</v>
      </c>
      <c r="D21" s="8">
        <f t="shared" si="1"/>
        <v>3384.1419456340577</v>
      </c>
      <c r="E21" s="8">
        <f t="shared" si="1"/>
        <v>4696.1904718394753</v>
      </c>
      <c r="F21" s="8">
        <f t="shared" si="1"/>
        <v>5565.5848075903677</v>
      </c>
      <c r="G21" s="8">
        <f t="shared" si="1"/>
        <v>5602.5719957457577</v>
      </c>
      <c r="H21" s="8">
        <f t="shared" si="1"/>
        <v>4987.1884662049051</v>
      </c>
      <c r="I21" s="8">
        <f t="shared" si="1"/>
        <v>3800.7497230327699</v>
      </c>
      <c r="J21" s="8">
        <f t="shared" si="1"/>
        <v>2919.4837748893074</v>
      </c>
    </row>
    <row r="25" spans="1:10" x14ac:dyDescent="0.25">
      <c r="B25" s="34">
        <v>2013</v>
      </c>
      <c r="C25" s="34">
        <v>2015</v>
      </c>
      <c r="D25" s="34">
        <v>2020</v>
      </c>
      <c r="E25" s="34">
        <v>2025</v>
      </c>
      <c r="F25" s="34">
        <v>2030</v>
      </c>
      <c r="G25" s="34">
        <v>2035</v>
      </c>
      <c r="H25" s="34">
        <v>2040</v>
      </c>
      <c r="I25" s="34">
        <v>2045</v>
      </c>
      <c r="J25" s="34">
        <v>2050</v>
      </c>
    </row>
    <row r="26" spans="1:10" x14ac:dyDescent="0.25">
      <c r="A26" t="s">
        <v>10</v>
      </c>
      <c r="B26" s="8">
        <v>20540.005000000001</v>
      </c>
      <c r="C26" s="8">
        <v>21889.554122579215</v>
      </c>
      <c r="D26" s="8">
        <v>23818.407463989519</v>
      </c>
      <c r="E26" s="8">
        <v>23285.66482266783</v>
      </c>
      <c r="F26" s="8">
        <v>20646.049388232994</v>
      </c>
      <c r="G26" s="8">
        <v>16975.430872290181</v>
      </c>
      <c r="H26" s="8">
        <v>12908.361378701407</v>
      </c>
      <c r="I26" s="8">
        <v>9586.0118697823655</v>
      </c>
      <c r="J26" s="8">
        <v>7160.2245210209403</v>
      </c>
    </row>
    <row r="27" spans="1:10" x14ac:dyDescent="0.25">
      <c r="A27" t="s">
        <v>191</v>
      </c>
      <c r="B27" s="8">
        <v>2018.6569999999999</v>
      </c>
      <c r="C27" s="8">
        <v>2541.554717034714</v>
      </c>
      <c r="D27" s="8">
        <v>3384.1419456340577</v>
      </c>
      <c r="E27" s="8">
        <v>4696.1904718394753</v>
      </c>
      <c r="F27" s="8">
        <v>5565.5848075903677</v>
      </c>
      <c r="G27" s="8">
        <v>5602.5719957457577</v>
      </c>
      <c r="H27" s="8">
        <v>4987.1884662049051</v>
      </c>
      <c r="I27" s="8">
        <v>3800.7497230327699</v>
      </c>
      <c r="J27" s="8">
        <v>2919.4837748893074</v>
      </c>
    </row>
    <row r="28" spans="1:10" x14ac:dyDescent="0.25">
      <c r="A28" t="s">
        <v>28</v>
      </c>
      <c r="B28" s="8">
        <v>25710.564999999999</v>
      </c>
      <c r="C28" s="8">
        <v>26363.590305910315</v>
      </c>
      <c r="D28" s="8">
        <v>26885.112245719356</v>
      </c>
      <c r="E28" s="8">
        <v>25517.230515109361</v>
      </c>
      <c r="F28" s="8">
        <v>22152.223177778829</v>
      </c>
      <c r="G28" s="8">
        <v>18078.699636444984</v>
      </c>
      <c r="H28" s="8">
        <v>13980.716632834105</v>
      </c>
      <c r="I28" s="8">
        <v>10789.922303998463</v>
      </c>
      <c r="J28" s="8">
        <v>8453.259965105548</v>
      </c>
    </row>
    <row r="31" spans="1:10" x14ac:dyDescent="0.25">
      <c r="A31" t="s">
        <v>10</v>
      </c>
      <c r="B31" s="8">
        <v>4500.4800000000005</v>
      </c>
      <c r="C31" s="8">
        <v>4325.9107607761098</v>
      </c>
      <c r="D31" s="8">
        <v>3601.3347844664759</v>
      </c>
      <c r="E31" s="8">
        <v>2459.1790715072661</v>
      </c>
      <c r="F31" s="8">
        <v>1928.0693426228827</v>
      </c>
      <c r="G31" s="8">
        <v>1321.807543088034</v>
      </c>
      <c r="H31" s="8">
        <v>817.48216873540412</v>
      </c>
      <c r="I31" s="8">
        <v>687.60558226233627</v>
      </c>
      <c r="J31" s="8">
        <v>708.97856816584294</v>
      </c>
    </row>
    <row r="32" spans="1:10" x14ac:dyDescent="0.25">
      <c r="B32" s="8">
        <v>6334.65</v>
      </c>
      <c r="C32" s="8">
        <v>5931.5221952854117</v>
      </c>
      <c r="D32" s="8">
        <v>5382.3175580957623</v>
      </c>
      <c r="E32" s="8">
        <v>4496.6079023551119</v>
      </c>
      <c r="F32" s="8">
        <v>2985.6454387339672</v>
      </c>
      <c r="G32" s="8">
        <v>2362.8752545353227</v>
      </c>
      <c r="H32" s="8">
        <v>1620.8659451573144</v>
      </c>
      <c r="I32" s="8">
        <v>998.10191897109803</v>
      </c>
      <c r="J32" s="8">
        <v>831.95768285926999</v>
      </c>
    </row>
    <row r="33" spans="2:10" x14ac:dyDescent="0.25">
      <c r="B33" s="8">
        <v>4257.768</v>
      </c>
      <c r="C33" s="8">
        <v>5116.4737678145011</v>
      </c>
      <c r="D33" s="8">
        <v>5847.7628108504687</v>
      </c>
      <c r="E33" s="8">
        <v>5307.8215620087667</v>
      </c>
      <c r="F33" s="8">
        <v>4421.9946202736155</v>
      </c>
      <c r="G33" s="8">
        <v>2935.7188133151171</v>
      </c>
      <c r="H33" s="8">
        <v>2326.0395345869911</v>
      </c>
      <c r="I33" s="8">
        <v>1594.5221290499821</v>
      </c>
      <c r="J33" s="8">
        <v>984.85468377647794</v>
      </c>
    </row>
    <row r="34" spans="2:10" x14ac:dyDescent="0.25">
      <c r="B34" s="8">
        <v>3428.45</v>
      </c>
      <c r="C34" s="8">
        <v>3974.0926816684787</v>
      </c>
      <c r="D34" s="8">
        <v>5602.8503649427576</v>
      </c>
      <c r="E34" s="8">
        <v>6325.8658149572102</v>
      </c>
      <c r="F34" s="8">
        <v>5744.7551790121597</v>
      </c>
      <c r="G34" s="8">
        <v>4752.4572656059509</v>
      </c>
      <c r="H34" s="8">
        <v>3156.7852640167926</v>
      </c>
      <c r="I34" s="8">
        <v>2505.0325164661799</v>
      </c>
      <c r="J34" s="8">
        <v>1714.9498113300438</v>
      </c>
    </row>
    <row r="35" spans="2:10" x14ac:dyDescent="0.25">
      <c r="B35" s="8">
        <v>1365.9949999999999</v>
      </c>
      <c r="C35" s="8">
        <v>1701.300601714629</v>
      </c>
      <c r="D35" s="8">
        <v>2316.4239559599405</v>
      </c>
      <c r="E35" s="8">
        <v>3273.4821472985745</v>
      </c>
      <c r="F35" s="8">
        <v>3589.4917170161175</v>
      </c>
      <c r="G35" s="8">
        <v>3263.5539010885336</v>
      </c>
      <c r="H35" s="8">
        <v>2653.4218735350028</v>
      </c>
      <c r="I35" s="8">
        <v>1765.047529350484</v>
      </c>
      <c r="J35" s="8">
        <v>1405.7740885027893</v>
      </c>
    </row>
    <row r="36" spans="2:10" x14ac:dyDescent="0.25">
      <c r="B36" s="8">
        <v>461.315</v>
      </c>
      <c r="C36" s="8">
        <v>587.76775058845465</v>
      </c>
      <c r="D36" s="8">
        <v>732.90752635445619</v>
      </c>
      <c r="E36" s="8">
        <v>997.89804919823041</v>
      </c>
      <c r="F36" s="8">
        <v>1410.191532715686</v>
      </c>
      <c r="G36" s="8">
        <v>1546.3260828431592</v>
      </c>
      <c r="H36" s="8">
        <v>1405.9145187867509</v>
      </c>
      <c r="I36" s="8">
        <v>1143.0742220083841</v>
      </c>
      <c r="J36" s="8">
        <v>760.36922418681115</v>
      </c>
    </row>
    <row r="37" spans="2:10" x14ac:dyDescent="0.25">
      <c r="B37" s="8">
        <v>134.625</v>
      </c>
      <c r="C37" s="8">
        <v>189.4288563824108</v>
      </c>
      <c r="D37" s="8">
        <v>253.20593416622145</v>
      </c>
      <c r="E37" s="8">
        <v>315.73105989949471</v>
      </c>
      <c r="F37" s="8">
        <v>429.8869876697367</v>
      </c>
      <c r="G37" s="8">
        <v>607.49992499092491</v>
      </c>
      <c r="H37" s="8">
        <v>666.14566712770397</v>
      </c>
      <c r="I37" s="8">
        <v>605.65741950090137</v>
      </c>
      <c r="J37" s="8">
        <v>492.42779297637242</v>
      </c>
    </row>
    <row r="38" spans="2:10" x14ac:dyDescent="0.25">
      <c r="B38" s="8">
        <v>56.721999999999994</v>
      </c>
      <c r="C38" s="8">
        <v>63.057508349219319</v>
      </c>
      <c r="D38" s="8">
        <v>81.60452915343987</v>
      </c>
      <c r="E38" s="8">
        <v>109.0792154431758</v>
      </c>
      <c r="F38" s="8">
        <v>136.01457018882775</v>
      </c>
      <c r="G38" s="8">
        <v>185.19208682313965</v>
      </c>
      <c r="H38" s="8">
        <v>261.70640675544757</v>
      </c>
      <c r="I38" s="8">
        <v>286.9705521730001</v>
      </c>
      <c r="J38" s="8">
        <v>260.91266922333443</v>
      </c>
    </row>
    <row r="39" spans="2:10" x14ac:dyDescent="0.25">
      <c r="B39" s="8">
        <f t="shared" ref="B39:J39" si="2">SUM(B31:B38)</f>
        <v>20540.005000000001</v>
      </c>
      <c r="C39" s="8">
        <f t="shared" si="2"/>
        <v>21889.554122579215</v>
      </c>
      <c r="D39" s="8">
        <f t="shared" si="2"/>
        <v>23818.407463989519</v>
      </c>
      <c r="E39" s="8">
        <f t="shared" si="2"/>
        <v>23285.66482266783</v>
      </c>
      <c r="F39" s="8">
        <f t="shared" si="2"/>
        <v>20646.049388232994</v>
      </c>
      <c r="G39" s="8">
        <f t="shared" si="2"/>
        <v>16975.430872290181</v>
      </c>
      <c r="H39" s="8">
        <f t="shared" si="2"/>
        <v>12908.361378701407</v>
      </c>
      <c r="I39" s="8">
        <f t="shared" si="2"/>
        <v>9586.0118697823655</v>
      </c>
      <c r="J39" s="8">
        <f t="shared" si="2"/>
        <v>7160.2245210209403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XFD1"/>
    </sheetView>
  </sheetViews>
  <sheetFormatPr defaultColWidth="9.109375" defaultRowHeight="14.4" x14ac:dyDescent="0.3"/>
  <cols>
    <col min="1" max="1" width="9.109375" style="8"/>
    <col min="2" max="2" width="15.109375" style="8" customWidth="1"/>
    <col min="3" max="3" width="12.6640625" style="8" customWidth="1"/>
    <col min="4" max="4" width="12.5546875" style="8" customWidth="1"/>
    <col min="5" max="5" width="9.109375" style="8"/>
    <col min="6" max="6" width="14.109375" style="8" customWidth="1"/>
    <col min="7" max="7" width="10.109375" style="8" customWidth="1"/>
    <col min="8" max="8" width="12.5546875" style="8" customWidth="1"/>
    <col min="9" max="9" width="15.88671875" style="8" customWidth="1"/>
    <col min="10" max="10" width="12.109375" style="8" customWidth="1"/>
    <col min="11" max="11" width="9.109375" style="8"/>
    <col min="12" max="12" width="14.109375" style="8" customWidth="1"/>
    <col min="13" max="15" width="9.109375" style="8"/>
    <col min="16" max="16" width="12.109375" style="8" customWidth="1"/>
    <col min="17" max="16384" width="9.109375" style="8"/>
  </cols>
  <sheetData>
    <row r="1" spans="1:19" s="34" customFormat="1" ht="15" x14ac:dyDescent="0.25">
      <c r="A1" s="34" t="s">
        <v>11</v>
      </c>
      <c r="B1" s="34" t="s">
        <v>111</v>
      </c>
      <c r="C1" s="34">
        <v>2013</v>
      </c>
      <c r="D1" s="34" t="s">
        <v>112</v>
      </c>
      <c r="E1" s="34">
        <v>2015</v>
      </c>
      <c r="F1" s="34" t="s">
        <v>113</v>
      </c>
      <c r="G1" s="34">
        <v>2020</v>
      </c>
      <c r="H1" s="34" t="s">
        <v>114</v>
      </c>
      <c r="I1" s="34">
        <v>2025</v>
      </c>
      <c r="J1" s="34" t="s">
        <v>115</v>
      </c>
      <c r="K1" s="34">
        <v>2030</v>
      </c>
      <c r="L1" s="34" t="s">
        <v>107</v>
      </c>
      <c r="M1" s="34">
        <v>2035</v>
      </c>
      <c r="N1" s="34" t="s">
        <v>108</v>
      </c>
      <c r="O1" s="34">
        <v>2040</v>
      </c>
      <c r="P1" s="34" t="s">
        <v>109</v>
      </c>
      <c r="Q1" s="34">
        <v>2045</v>
      </c>
      <c r="R1" s="34" t="s">
        <v>110</v>
      </c>
      <c r="S1" s="34">
        <v>2050</v>
      </c>
    </row>
    <row r="2" spans="1:19" ht="15" x14ac:dyDescent="0.25">
      <c r="A2" s="8" t="s">
        <v>27</v>
      </c>
      <c r="B2" s="8">
        <v>28128</v>
      </c>
      <c r="C2" s="8">
        <f>B2*0.0217</f>
        <v>610.37760000000003</v>
      </c>
      <c r="D2" s="8">
        <v>27036.942254850685</v>
      </c>
      <c r="E2" s="8">
        <f>D2*0.0217</f>
        <v>586.70164693025981</v>
      </c>
      <c r="F2" s="8">
        <v>22508.342402915474</v>
      </c>
      <c r="G2" s="8">
        <f>F2*0.0217</f>
        <v>488.43103014326579</v>
      </c>
      <c r="H2" s="8">
        <v>15369.869196920414</v>
      </c>
      <c r="I2" s="8">
        <f>H2*0.0217</f>
        <v>333.526161573173</v>
      </c>
      <c r="J2" s="8">
        <v>12050.433391393017</v>
      </c>
      <c r="K2" s="8">
        <f>J2*0.0217</f>
        <v>261.49440459322847</v>
      </c>
      <c r="L2" s="8">
        <v>8261.2971443002116</v>
      </c>
      <c r="M2" s="8">
        <f>L2*0.0217</f>
        <v>179.27014803131459</v>
      </c>
      <c r="N2" s="8">
        <v>5109.2635545962758</v>
      </c>
      <c r="O2" s="8">
        <f>N2*0.0217</f>
        <v>110.87101913473919</v>
      </c>
      <c r="P2" s="8">
        <v>4297.5348891396015</v>
      </c>
      <c r="Q2" s="8">
        <f>P2*0.0217</f>
        <v>93.256507094329351</v>
      </c>
      <c r="R2" s="8">
        <v>4431.116051036518</v>
      </c>
      <c r="S2" s="8">
        <f>R2*0.0217</f>
        <v>96.155218307492447</v>
      </c>
    </row>
    <row r="3" spans="1:19" ht="15" x14ac:dyDescent="0.25">
      <c r="A3" s="8" t="s">
        <v>126</v>
      </c>
      <c r="B3" s="8">
        <v>30165</v>
      </c>
      <c r="C3" s="8">
        <f>B3*0.0461</f>
        <v>1390.6065000000001</v>
      </c>
      <c r="D3" s="8">
        <v>28245.343787073391</v>
      </c>
      <c r="E3" s="8">
        <f>D3*0.0461</f>
        <v>1302.1103485840833</v>
      </c>
      <c r="F3" s="8">
        <v>25630.083609979822</v>
      </c>
      <c r="G3" s="8">
        <f>F3*0.0461</f>
        <v>1181.5468544200698</v>
      </c>
      <c r="H3" s="8">
        <v>21412.418582643393</v>
      </c>
      <c r="I3" s="8">
        <f>H3*0.0461</f>
        <v>987.11249665986043</v>
      </c>
      <c r="J3" s="8">
        <v>14217.35923206651</v>
      </c>
      <c r="K3" s="8">
        <f>J3*0.0461</f>
        <v>655.42026059826617</v>
      </c>
      <c r="L3" s="8">
        <v>11251.78692635868</v>
      </c>
      <c r="M3" s="8">
        <f>L3*0.0461</f>
        <v>518.7073773051352</v>
      </c>
      <c r="N3" s="8">
        <v>7718.4092626538786</v>
      </c>
      <c r="O3" s="8">
        <f>N3*0.0461</f>
        <v>355.81866700834382</v>
      </c>
      <c r="P3" s="8">
        <v>4752.8662808147528</v>
      </c>
      <c r="Q3" s="8">
        <f>P3*0.0461</f>
        <v>219.10713554556011</v>
      </c>
      <c r="R3" s="8">
        <v>3961.7032517108096</v>
      </c>
      <c r="S3" s="8">
        <f>R3*0.0461</f>
        <v>182.63451990386832</v>
      </c>
    </row>
    <row r="4" spans="1:19" ht="15" x14ac:dyDescent="0.25">
      <c r="A4" s="8" t="s">
        <v>127</v>
      </c>
      <c r="B4" s="8">
        <v>17308</v>
      </c>
      <c r="C4" s="8">
        <f>B4*0.0504</f>
        <v>872.32320000000004</v>
      </c>
      <c r="D4" s="8">
        <v>20798.673852904478</v>
      </c>
      <c r="E4" s="8">
        <f>D4*0.0504</f>
        <v>1048.2531621863857</v>
      </c>
      <c r="F4" s="8">
        <v>23771.393540042554</v>
      </c>
      <c r="G4" s="8">
        <f>F4*0.0504</f>
        <v>1198.0782344181448</v>
      </c>
      <c r="H4" s="8">
        <v>21576.510414669785</v>
      </c>
      <c r="I4" s="8">
        <f>H4*0.0504</f>
        <v>1087.4561248993571</v>
      </c>
      <c r="J4" s="8">
        <v>17975.58788729112</v>
      </c>
      <c r="K4" s="8">
        <f>J4*0.0504</f>
        <v>905.96962951947239</v>
      </c>
      <c r="L4" s="8">
        <v>11933.816314289093</v>
      </c>
      <c r="M4" s="8">
        <f>L4*0.0504</f>
        <v>601.46434224017037</v>
      </c>
      <c r="N4" s="8">
        <v>9455.4452625487447</v>
      </c>
      <c r="O4" s="8">
        <f>N4*0.0504</f>
        <v>476.55444123245672</v>
      </c>
      <c r="P4" s="8">
        <v>6481.7972725609034</v>
      </c>
      <c r="Q4" s="8">
        <f>P4*0.0504</f>
        <v>326.68258253706955</v>
      </c>
      <c r="R4" s="8">
        <v>4003.4743242946261</v>
      </c>
      <c r="S4" s="8">
        <f>R4*0.0504</f>
        <v>201.77510594444917</v>
      </c>
    </row>
    <row r="5" spans="1:19" ht="15" x14ac:dyDescent="0.25">
      <c r="A5" s="8" t="s">
        <v>128</v>
      </c>
      <c r="B5" s="8">
        <v>9550</v>
      </c>
      <c r="C5" s="8">
        <f>B5*0.1212</f>
        <v>1157.46</v>
      </c>
      <c r="D5" s="8">
        <v>11069.896049215818</v>
      </c>
      <c r="E5" s="8">
        <f>D5*0.1212</f>
        <v>1341.6714011649572</v>
      </c>
      <c r="F5" s="8">
        <v>15606.825529088463</v>
      </c>
      <c r="G5" s="8">
        <f>F5*0.1212</f>
        <v>1891.5472541255217</v>
      </c>
      <c r="H5" s="8">
        <v>17620.79614194209</v>
      </c>
      <c r="I5" s="8">
        <f>H5*0.1212</f>
        <v>2135.6404924033814</v>
      </c>
      <c r="J5" s="8">
        <v>16002.103562707965</v>
      </c>
      <c r="K5" s="8">
        <f>J5*0.1212</f>
        <v>1939.4549518002054</v>
      </c>
      <c r="L5" s="8">
        <v>13238.04252257925</v>
      </c>
      <c r="M5" s="8">
        <f>L5*0.1212</f>
        <v>1604.4507537366051</v>
      </c>
      <c r="N5" s="8">
        <v>8793.2737159242133</v>
      </c>
      <c r="O5" s="8">
        <f>N5*0.1212</f>
        <v>1065.7447743700147</v>
      </c>
      <c r="P5" s="8">
        <v>6977.806452552034</v>
      </c>
      <c r="Q5" s="8">
        <f>P5*0.1212</f>
        <v>845.71014204930657</v>
      </c>
      <c r="R5" s="8">
        <v>4777.0189730641887</v>
      </c>
      <c r="S5" s="8">
        <f>R5*0.1212</f>
        <v>578.97469953537973</v>
      </c>
    </row>
    <row r="6" spans="1:19" ht="15" x14ac:dyDescent="0.25">
      <c r="A6" s="8" t="s">
        <v>129</v>
      </c>
      <c r="B6" s="8">
        <v>3805</v>
      </c>
      <c r="C6" s="8">
        <f>B6*0.1845</f>
        <v>702.02250000000004</v>
      </c>
      <c r="D6" s="8">
        <v>4738.9988905699975</v>
      </c>
      <c r="E6" s="8">
        <f>D6*0.1845</f>
        <v>874.34529531016449</v>
      </c>
      <c r="F6" s="8">
        <v>6452.4344177157118</v>
      </c>
      <c r="G6" s="8">
        <f>F6*0.1845</f>
        <v>1190.4741500685489</v>
      </c>
      <c r="H6" s="8">
        <v>9118.3346721408761</v>
      </c>
      <c r="I6" s="8">
        <f>H6*0.1845</f>
        <v>1682.3327470099916</v>
      </c>
      <c r="J6" s="8">
        <v>9998.5841699613302</v>
      </c>
      <c r="K6" s="8">
        <f>J6*0.1845</f>
        <v>1844.7387793578655</v>
      </c>
      <c r="L6" s="8">
        <v>9090.6793902187565</v>
      </c>
      <c r="M6" s="8">
        <f>L6*0.1845</f>
        <v>1677.2303474953605</v>
      </c>
      <c r="N6" s="8">
        <v>7391.1472800417905</v>
      </c>
      <c r="O6" s="8">
        <f>N6*0.1845</f>
        <v>1363.6666731677103</v>
      </c>
      <c r="P6" s="8">
        <v>4916.5669341239109</v>
      </c>
      <c r="Q6" s="8">
        <f>P6*0.1845</f>
        <v>907.10659934586158</v>
      </c>
      <c r="R6" s="8">
        <v>3915.8052604534523</v>
      </c>
      <c r="S6" s="8">
        <f>R6*0.1845</f>
        <v>722.46607055366189</v>
      </c>
    </row>
    <row r="7" spans="1:19" ht="15" x14ac:dyDescent="0.25">
      <c r="A7" s="8" t="s">
        <v>130</v>
      </c>
      <c r="B7" s="8">
        <v>1285</v>
      </c>
      <c r="C7" s="8">
        <f>B7*0.321</f>
        <v>412.48500000000001</v>
      </c>
      <c r="D7" s="8">
        <v>1637.2360740625477</v>
      </c>
      <c r="E7" s="8">
        <f>D7*0.321</f>
        <v>525.55277977407786</v>
      </c>
      <c r="F7" s="8">
        <v>2041.5251430486246</v>
      </c>
      <c r="G7" s="8">
        <f>F7*0.321</f>
        <v>655.32957091860851</v>
      </c>
      <c r="H7" s="8">
        <v>2779.6603041733438</v>
      </c>
      <c r="I7" s="8">
        <f>H7*0.321</f>
        <v>892.27095763964337</v>
      </c>
      <c r="J7" s="8">
        <v>3928.1101189851979</v>
      </c>
      <c r="K7" s="8">
        <f>J7*0.321</f>
        <v>1260.9233481942485</v>
      </c>
      <c r="L7" s="8">
        <v>4307.3149939920868</v>
      </c>
      <c r="M7" s="8">
        <f>L7*0.321</f>
        <v>1382.6481130714599</v>
      </c>
      <c r="N7" s="8">
        <v>3916.1964311608663</v>
      </c>
      <c r="O7" s="8">
        <f>N7*0.321</f>
        <v>1257.0990544026381</v>
      </c>
      <c r="P7" s="8">
        <v>3184.0507576835216</v>
      </c>
      <c r="Q7" s="8">
        <f>P7*0.321</f>
        <v>1022.0802932164105</v>
      </c>
      <c r="R7" s="8">
        <v>2118.0201230830394</v>
      </c>
      <c r="S7" s="8">
        <f>R7*0.321</f>
        <v>679.8844595096557</v>
      </c>
    </row>
    <row r="8" spans="1:19" ht="15" x14ac:dyDescent="0.25">
      <c r="A8" s="8" t="s">
        <v>131</v>
      </c>
      <c r="B8" s="8">
        <v>375</v>
      </c>
      <c r="C8" s="8">
        <f>B8*0.3158</f>
        <v>118.42500000000001</v>
      </c>
      <c r="D8" s="8">
        <v>527.65698156660392</v>
      </c>
      <c r="E8" s="8">
        <f>D8*0.3158</f>
        <v>166.63407477873352</v>
      </c>
      <c r="F8" s="8">
        <v>705.30900881955836</v>
      </c>
      <c r="G8" s="8">
        <f>F8*0.3158</f>
        <v>222.73658498521655</v>
      </c>
      <c r="H8" s="8">
        <v>879.47370445541708</v>
      </c>
      <c r="I8" s="8">
        <f>H8*0.3158</f>
        <v>277.73779586702074</v>
      </c>
      <c r="J8" s="8">
        <v>1197.4567901663975</v>
      </c>
      <c r="K8" s="8">
        <f>J8*0.3158</f>
        <v>378.15685433454837</v>
      </c>
      <c r="L8" s="8">
        <v>1692.2003481641364</v>
      </c>
      <c r="M8" s="8">
        <f>L8*0.3158</f>
        <v>534.3968699502343</v>
      </c>
      <c r="N8" s="8">
        <v>1855.5589613585068</v>
      </c>
      <c r="O8" s="8">
        <f>N8*0.3158</f>
        <v>585.98551999701647</v>
      </c>
      <c r="P8" s="8">
        <v>1687.0680208938759</v>
      </c>
      <c r="Q8" s="8">
        <f>P8*0.3158</f>
        <v>532.77608099828603</v>
      </c>
      <c r="R8" s="8">
        <v>1371.6651614940736</v>
      </c>
      <c r="S8" s="8">
        <f>R8*0.3158</f>
        <v>433.17185799982849</v>
      </c>
    </row>
    <row r="9" spans="1:19" ht="15" x14ac:dyDescent="0.25">
      <c r="A9" s="8" t="s">
        <v>132</v>
      </c>
      <c r="B9" s="8">
        <v>158</v>
      </c>
      <c r="C9" s="8">
        <f>B9*0.3158</f>
        <v>49.896400000000007</v>
      </c>
      <c r="D9" s="8">
        <v>175.64765556885604</v>
      </c>
      <c r="E9" s="8">
        <f>D9*0.3158</f>
        <v>55.469529628644743</v>
      </c>
      <c r="F9" s="8">
        <v>227.31066616557069</v>
      </c>
      <c r="G9" s="8">
        <f>F9*0.3158</f>
        <v>71.784708375087234</v>
      </c>
      <c r="H9" s="8">
        <v>303.84182574700782</v>
      </c>
      <c r="I9" s="8">
        <f>H9*0.3158</f>
        <v>95.953248570905075</v>
      </c>
      <c r="J9" s="8">
        <v>378.87066904965945</v>
      </c>
      <c r="K9" s="8">
        <f>J9*0.3158</f>
        <v>119.64735728588246</v>
      </c>
      <c r="L9" s="8">
        <v>515.85539505052827</v>
      </c>
      <c r="M9" s="8">
        <f>L9*0.3158</f>
        <v>162.90713375695685</v>
      </c>
      <c r="N9" s="8">
        <v>728.98720544692924</v>
      </c>
      <c r="O9" s="8">
        <f>N9*0.3158</f>
        <v>230.21415948014027</v>
      </c>
      <c r="P9" s="8">
        <v>799.36086956267445</v>
      </c>
      <c r="Q9" s="8">
        <f>P9*0.3158</f>
        <v>252.43816260789262</v>
      </c>
      <c r="R9" s="8">
        <v>726.7762373909037</v>
      </c>
      <c r="S9" s="8">
        <f>R9*0.3158</f>
        <v>229.5159357680474</v>
      </c>
    </row>
    <row r="10" spans="1:19" ht="15" x14ac:dyDescent="0.25">
      <c r="A10" s="8" t="s">
        <v>28</v>
      </c>
      <c r="B10" s="8">
        <f t="shared" ref="B10:S10" si="0">SUM(B2:B9)</f>
        <v>90774</v>
      </c>
      <c r="C10" s="8">
        <f t="shared" si="0"/>
        <v>5313.5962</v>
      </c>
      <c r="D10" s="8">
        <f t="shared" si="0"/>
        <v>94230.395545812382</v>
      </c>
      <c r="E10" s="8">
        <f t="shared" si="0"/>
        <v>5900.7382383573058</v>
      </c>
      <c r="F10" s="8">
        <f t="shared" si="0"/>
        <v>96943.224317775792</v>
      </c>
      <c r="G10" s="8">
        <f t="shared" si="0"/>
        <v>6899.9283874544635</v>
      </c>
      <c r="H10" s="8">
        <f t="shared" si="0"/>
        <v>89060.904842692325</v>
      </c>
      <c r="I10" s="8">
        <f t="shared" si="0"/>
        <v>7492.0300246233328</v>
      </c>
      <c r="J10" s="8">
        <f t="shared" si="0"/>
        <v>75748.50582162122</v>
      </c>
      <c r="K10" s="8">
        <f t="shared" si="0"/>
        <v>7365.8055856837163</v>
      </c>
      <c r="L10" s="8">
        <f t="shared" si="0"/>
        <v>60290.993034952742</v>
      </c>
      <c r="M10" s="8">
        <f t="shared" si="0"/>
        <v>6661.0750855872375</v>
      </c>
      <c r="N10" s="8">
        <f t="shared" si="0"/>
        <v>44968.281673731202</v>
      </c>
      <c r="O10" s="8">
        <f t="shared" si="0"/>
        <v>5445.9543087930597</v>
      </c>
      <c r="P10" s="8">
        <f t="shared" si="0"/>
        <v>33097.051477331275</v>
      </c>
      <c r="Q10" s="8">
        <f t="shared" si="0"/>
        <v>4199.1575033947165</v>
      </c>
      <c r="R10" s="8">
        <f t="shared" si="0"/>
        <v>25305.579382527612</v>
      </c>
      <c r="S10" s="8">
        <f t="shared" si="0"/>
        <v>3124.5778675223833</v>
      </c>
    </row>
    <row r="15" spans="1:19" ht="16.5" customHeight="1" x14ac:dyDescent="0.2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13" workbookViewId="0">
      <selection sqref="A1:XFD1"/>
    </sheetView>
  </sheetViews>
  <sheetFormatPr defaultRowHeight="14.4" x14ac:dyDescent="0.3"/>
  <cols>
    <col min="1" max="1" width="11.33203125" customWidth="1"/>
  </cols>
  <sheetData>
    <row r="1" spans="1:21" s="34" customFormat="1" x14ac:dyDescent="0.25">
      <c r="A1" s="34" t="s">
        <v>11</v>
      </c>
      <c r="B1" s="34">
        <v>2013</v>
      </c>
      <c r="C1" s="34">
        <v>2015</v>
      </c>
      <c r="D1" s="34">
        <v>2020</v>
      </c>
      <c r="E1" s="34">
        <v>2025</v>
      </c>
      <c r="F1" s="34">
        <v>2030</v>
      </c>
      <c r="G1" s="34">
        <v>2035</v>
      </c>
      <c r="H1" s="34">
        <v>2040</v>
      </c>
      <c r="I1" s="34">
        <v>2045</v>
      </c>
      <c r="J1" s="34">
        <v>2050</v>
      </c>
      <c r="M1" s="34">
        <v>2013</v>
      </c>
      <c r="N1" s="34">
        <v>2015</v>
      </c>
      <c r="O1" s="34">
        <v>2020</v>
      </c>
      <c r="P1" s="34">
        <v>2025</v>
      </c>
      <c r="Q1" s="34">
        <v>2030</v>
      </c>
      <c r="R1" s="34">
        <v>2035</v>
      </c>
      <c r="S1" s="34">
        <v>2040</v>
      </c>
      <c r="T1" s="34">
        <v>2045</v>
      </c>
      <c r="U1" s="34">
        <v>2050</v>
      </c>
    </row>
    <row r="2" spans="1:21" s="8" customFormat="1" x14ac:dyDescent="0.25">
      <c r="A2" s="8" t="s">
        <v>27</v>
      </c>
      <c r="B2" s="8">
        <v>610.37760000000003</v>
      </c>
      <c r="C2" s="8">
        <v>586.70164693025981</v>
      </c>
      <c r="D2" s="8">
        <v>488.43103014326579</v>
      </c>
      <c r="E2" s="8">
        <v>333.526161573173</v>
      </c>
      <c r="F2" s="8">
        <v>261.49440459322847</v>
      </c>
      <c r="G2" s="8">
        <v>179.27014803131459</v>
      </c>
      <c r="H2" s="8">
        <v>110.87101913473919</v>
      </c>
      <c r="I2" s="8">
        <v>93.256507094329351</v>
      </c>
      <c r="J2" s="8">
        <v>96.155218307492447</v>
      </c>
      <c r="M2" s="8">
        <v>610.37760000000003</v>
      </c>
      <c r="N2" s="8">
        <v>586.70164693025981</v>
      </c>
      <c r="O2" s="8">
        <v>488.43103014326579</v>
      </c>
      <c r="P2" s="8">
        <v>333.526161573173</v>
      </c>
      <c r="Q2" s="8">
        <v>261.49440459322847</v>
      </c>
      <c r="R2" s="8">
        <v>179.27014803131459</v>
      </c>
      <c r="S2" s="8">
        <v>110.87101913473919</v>
      </c>
      <c r="T2" s="8">
        <v>93.256507094329351</v>
      </c>
      <c r="U2" s="8">
        <v>96.155218307492447</v>
      </c>
    </row>
    <row r="3" spans="1:21" s="8" customFormat="1" x14ac:dyDescent="0.25">
      <c r="A3" s="8" t="s">
        <v>126</v>
      </c>
      <c r="B3" s="8">
        <v>1390.6065000000001</v>
      </c>
      <c r="C3" s="8">
        <v>1302.1103485840833</v>
      </c>
      <c r="D3" s="8">
        <v>1181.5468544200698</v>
      </c>
      <c r="E3" s="8">
        <v>987.11249665986043</v>
      </c>
      <c r="F3" s="8">
        <v>655.42026059826617</v>
      </c>
      <c r="G3" s="8">
        <v>518.7073773051352</v>
      </c>
      <c r="H3" s="8">
        <v>355.81866700834382</v>
      </c>
      <c r="I3" s="8">
        <v>219.10713554556011</v>
      </c>
      <c r="J3" s="8">
        <v>182.63451990386832</v>
      </c>
      <c r="M3" s="8">
        <v>1390.6065000000001</v>
      </c>
      <c r="N3" s="8">
        <v>1302.1103485840833</v>
      </c>
      <c r="O3" s="8">
        <v>1181.5468544200698</v>
      </c>
      <c r="P3" s="8">
        <v>987.11249665986043</v>
      </c>
      <c r="Q3" s="8">
        <v>655.42026059826617</v>
      </c>
      <c r="R3" s="8">
        <v>518.7073773051352</v>
      </c>
      <c r="S3" s="8">
        <v>355.81866700834382</v>
      </c>
      <c r="T3" s="8">
        <v>219.10713554556011</v>
      </c>
      <c r="U3" s="8">
        <v>182.63451990386832</v>
      </c>
    </row>
    <row r="4" spans="1:21" s="8" customFormat="1" x14ac:dyDescent="0.25">
      <c r="A4" s="8" t="s">
        <v>127</v>
      </c>
      <c r="B4" s="8">
        <v>872.32320000000004</v>
      </c>
      <c r="C4" s="8">
        <v>1048.2531621863857</v>
      </c>
      <c r="D4" s="8">
        <v>1198.0782344181448</v>
      </c>
      <c r="E4" s="8">
        <v>1087.4561248993571</v>
      </c>
      <c r="F4" s="8">
        <v>905.96962951947239</v>
      </c>
      <c r="G4" s="8">
        <v>601.46434224017037</v>
      </c>
      <c r="H4" s="8">
        <v>476.55444123245672</v>
      </c>
      <c r="I4" s="8">
        <v>326.68258253706955</v>
      </c>
      <c r="J4" s="8">
        <v>201.77510594444917</v>
      </c>
      <c r="M4" s="8">
        <v>872.32320000000004</v>
      </c>
      <c r="N4" s="8">
        <v>1048.2531621863857</v>
      </c>
      <c r="O4" s="8">
        <v>1198.0782344181448</v>
      </c>
      <c r="P4" s="8">
        <v>1087.4561248993571</v>
      </c>
      <c r="Q4" s="8">
        <v>905.96962951947239</v>
      </c>
      <c r="R4" s="8">
        <v>601.46434224017037</v>
      </c>
      <c r="S4" s="8">
        <v>476.55444123245672</v>
      </c>
      <c r="T4" s="8">
        <v>326.68258253706955</v>
      </c>
      <c r="U4" s="8">
        <v>201.77510594444917</v>
      </c>
    </row>
    <row r="5" spans="1:21" s="8" customFormat="1" x14ac:dyDescent="0.25">
      <c r="A5" s="8" t="s">
        <v>128</v>
      </c>
      <c r="B5" s="8">
        <v>1157.46</v>
      </c>
      <c r="C5" s="8">
        <v>1341.6714011649572</v>
      </c>
      <c r="D5" s="8">
        <v>1891.5472541255217</v>
      </c>
      <c r="E5" s="8">
        <v>2135.6404924033814</v>
      </c>
      <c r="F5" s="8">
        <v>1939.4549518002054</v>
      </c>
      <c r="G5" s="8">
        <v>1604.4507537366051</v>
      </c>
      <c r="H5" s="8">
        <v>1065.7447743700147</v>
      </c>
      <c r="I5" s="8">
        <v>845.71014204930657</v>
      </c>
      <c r="J5" s="8">
        <v>578.97469953537973</v>
      </c>
      <c r="M5" s="8">
        <v>1157.46</v>
      </c>
      <c r="N5" s="8">
        <v>1341.6714011649572</v>
      </c>
      <c r="O5" s="8">
        <v>1891.5472541255217</v>
      </c>
      <c r="P5" s="8">
        <v>2135.6404924033814</v>
      </c>
      <c r="Q5" s="8">
        <v>1939.4549518002054</v>
      </c>
      <c r="R5" s="8">
        <v>1604.4507537366051</v>
      </c>
      <c r="S5" s="8">
        <v>1065.7447743700147</v>
      </c>
      <c r="T5" s="8">
        <v>845.71014204930657</v>
      </c>
      <c r="U5" s="8">
        <v>578.97469953537973</v>
      </c>
    </row>
    <row r="6" spans="1:21" s="8" customFormat="1" x14ac:dyDescent="0.25">
      <c r="A6" s="8" t="s">
        <v>129</v>
      </c>
      <c r="B6" s="8">
        <v>702.02250000000004</v>
      </c>
      <c r="C6" s="8">
        <v>874.34529531016449</v>
      </c>
      <c r="D6" s="8">
        <v>1190.4741500685489</v>
      </c>
      <c r="E6" s="8">
        <v>1682.3327470099916</v>
      </c>
      <c r="F6" s="8">
        <v>1844.7387793578655</v>
      </c>
      <c r="G6" s="8">
        <v>1677.2303474953605</v>
      </c>
      <c r="H6" s="8">
        <v>1363.6666731677103</v>
      </c>
      <c r="I6" s="8">
        <v>907.10659934586158</v>
      </c>
      <c r="J6" s="8">
        <v>722.46607055366189</v>
      </c>
      <c r="M6" s="8">
        <v>702.02250000000004</v>
      </c>
      <c r="N6" s="8">
        <v>874.34529531016449</v>
      </c>
      <c r="O6" s="8">
        <v>1190.4741500685489</v>
      </c>
      <c r="P6" s="8">
        <v>1682.3327470099916</v>
      </c>
      <c r="Q6" s="8">
        <v>1844.7387793578655</v>
      </c>
      <c r="R6" s="8">
        <v>1677.2303474953605</v>
      </c>
      <c r="S6" s="8">
        <v>1363.6666731677103</v>
      </c>
      <c r="T6" s="8">
        <v>907.10659934586158</v>
      </c>
      <c r="U6" s="8">
        <v>722.46607055366189</v>
      </c>
    </row>
    <row r="7" spans="1:21" s="8" customFormat="1" x14ac:dyDescent="0.25">
      <c r="A7" s="8" t="s">
        <v>130</v>
      </c>
      <c r="B7" s="8">
        <v>412.48500000000001</v>
      </c>
      <c r="C7" s="8">
        <v>525.55277977407786</v>
      </c>
      <c r="D7" s="8">
        <v>655.32957091860851</v>
      </c>
      <c r="E7" s="8">
        <v>892.27095763964337</v>
      </c>
      <c r="F7" s="8">
        <v>1260.9233481942485</v>
      </c>
      <c r="G7" s="8">
        <v>1382.6481130714599</v>
      </c>
      <c r="H7" s="8">
        <v>1257.0990544026381</v>
      </c>
      <c r="I7" s="8">
        <v>1022.0802932164105</v>
      </c>
      <c r="J7" s="8">
        <v>679.8844595096557</v>
      </c>
      <c r="M7" s="8">
        <v>412.48500000000001</v>
      </c>
      <c r="N7" s="8">
        <v>525.55277977407786</v>
      </c>
      <c r="O7" s="8">
        <v>655.32957091860851</v>
      </c>
      <c r="P7" s="8">
        <v>892.27095763964337</v>
      </c>
      <c r="Q7" s="8">
        <v>1260.9233481942485</v>
      </c>
      <c r="R7" s="8">
        <v>1382.6481130714599</v>
      </c>
      <c r="S7" s="8">
        <v>1257.0990544026381</v>
      </c>
      <c r="T7" s="8">
        <v>1022.0802932164105</v>
      </c>
      <c r="U7" s="8">
        <v>679.8844595096557</v>
      </c>
    </row>
    <row r="8" spans="1:21" s="8" customFormat="1" x14ac:dyDescent="0.25">
      <c r="A8" s="8" t="s">
        <v>131</v>
      </c>
      <c r="B8" s="8">
        <v>118.42500000000001</v>
      </c>
      <c r="C8" s="8">
        <v>166.63407477873352</v>
      </c>
      <c r="D8" s="8">
        <v>222.73658498521655</v>
      </c>
      <c r="E8" s="8">
        <v>277.73779586702074</v>
      </c>
      <c r="F8" s="8">
        <v>378.15685433454837</v>
      </c>
      <c r="G8" s="8">
        <v>534.3968699502343</v>
      </c>
      <c r="H8" s="8">
        <v>585.98551999701647</v>
      </c>
      <c r="I8" s="8">
        <v>532.77608099828603</v>
      </c>
      <c r="J8" s="8">
        <v>433.17185799982849</v>
      </c>
      <c r="M8" s="8">
        <v>118.42500000000001</v>
      </c>
      <c r="N8" s="8">
        <v>166.63407477873352</v>
      </c>
      <c r="O8" s="8">
        <v>222.73658498521655</v>
      </c>
      <c r="P8" s="8">
        <v>277.73779586702074</v>
      </c>
      <c r="Q8" s="8">
        <v>378.15685433454837</v>
      </c>
      <c r="R8" s="8">
        <v>534.3968699502343</v>
      </c>
      <c r="S8" s="8">
        <v>585.98551999701647</v>
      </c>
      <c r="T8" s="8">
        <v>532.77608099828603</v>
      </c>
      <c r="U8" s="8">
        <v>433.17185799982849</v>
      </c>
    </row>
    <row r="9" spans="1:21" x14ac:dyDescent="0.25">
      <c r="A9" s="8" t="s">
        <v>132</v>
      </c>
      <c r="B9" s="8">
        <v>49.896400000000007</v>
      </c>
      <c r="C9" s="8">
        <v>55.469529628644743</v>
      </c>
      <c r="D9" s="8">
        <v>71.784708375087234</v>
      </c>
      <c r="E9" s="8">
        <v>95.953248570905075</v>
      </c>
      <c r="F9" s="8">
        <v>119.64735728588246</v>
      </c>
      <c r="G9" s="8">
        <v>162.90713375695685</v>
      </c>
      <c r="H9" s="8">
        <v>230.21415948014027</v>
      </c>
      <c r="I9" s="8">
        <v>252.43816260789262</v>
      </c>
      <c r="J9" s="8">
        <v>229.5159357680474</v>
      </c>
      <c r="M9" s="8">
        <v>49.896400000000007</v>
      </c>
      <c r="N9" s="8">
        <v>55.469529628644743</v>
      </c>
      <c r="O9" s="8">
        <v>71.784708375087234</v>
      </c>
      <c r="P9" s="8">
        <v>95.953248570905075</v>
      </c>
      <c r="Q9" s="8">
        <v>119.64735728588246</v>
      </c>
      <c r="R9" s="8">
        <v>162.90713375695685</v>
      </c>
      <c r="S9" s="8">
        <v>230.21415948014027</v>
      </c>
      <c r="T9" s="8">
        <v>252.43816260789262</v>
      </c>
      <c r="U9" s="8">
        <v>229.5159357680474</v>
      </c>
    </row>
    <row r="10" spans="1:21" x14ac:dyDescent="0.25">
      <c r="A10" s="8" t="s">
        <v>28</v>
      </c>
      <c r="B10" s="8">
        <v>5313.5962</v>
      </c>
      <c r="C10" s="8">
        <v>5900.7382383573058</v>
      </c>
      <c r="D10" s="8">
        <v>6899.9283874544635</v>
      </c>
      <c r="E10" s="8">
        <v>7492.0300246233328</v>
      </c>
      <c r="F10" s="8">
        <v>7365.8055856837163</v>
      </c>
      <c r="G10" s="8">
        <v>6661.0750855872375</v>
      </c>
      <c r="H10" s="8">
        <v>5445.9543087930597</v>
      </c>
      <c r="I10" s="8">
        <v>4199.1575033947165</v>
      </c>
      <c r="J10" s="8">
        <v>3124.5778675223833</v>
      </c>
      <c r="M10" s="8">
        <v>5313.5962</v>
      </c>
      <c r="N10" s="8">
        <v>5900.7382383573058</v>
      </c>
      <c r="O10" s="8">
        <v>6899.9283874544635</v>
      </c>
      <c r="P10" s="8">
        <v>7492.0300246233328</v>
      </c>
      <c r="Q10" s="8">
        <v>7365.8055856837163</v>
      </c>
      <c r="R10" s="8">
        <v>6661.0750855872375</v>
      </c>
      <c r="S10" s="8">
        <v>5445.9543087930597</v>
      </c>
      <c r="T10" s="8">
        <v>4199.1575033947165</v>
      </c>
      <c r="U10" s="8">
        <v>3124.5778675223833</v>
      </c>
    </row>
    <row r="16" spans="1:21" s="25" customFormat="1" x14ac:dyDescent="0.25">
      <c r="B16" s="34">
        <v>2013</v>
      </c>
      <c r="C16" s="34">
        <v>2015</v>
      </c>
      <c r="D16" s="34">
        <v>2020</v>
      </c>
      <c r="E16" s="34">
        <v>2025</v>
      </c>
      <c r="F16" s="34">
        <v>2030</v>
      </c>
      <c r="G16" s="34">
        <v>2035</v>
      </c>
      <c r="H16" s="34">
        <v>2040</v>
      </c>
      <c r="I16" s="34">
        <v>2045</v>
      </c>
      <c r="J16" s="34">
        <v>2050</v>
      </c>
    </row>
    <row r="17" spans="1:10" x14ac:dyDescent="0.25">
      <c r="A17" t="s">
        <v>192</v>
      </c>
      <c r="B17" s="8">
        <v>5313.5962</v>
      </c>
      <c r="C17" s="8">
        <v>5900.7382383573058</v>
      </c>
      <c r="D17" s="8">
        <v>6899.9283874544635</v>
      </c>
      <c r="E17" s="8">
        <v>7492.0300246233328</v>
      </c>
      <c r="F17" s="8">
        <v>7365.8055856837163</v>
      </c>
      <c r="G17" s="8">
        <v>6661.0750855872375</v>
      </c>
      <c r="H17" s="8">
        <v>5445.9543087930597</v>
      </c>
      <c r="I17" s="8">
        <v>4199.1575033947165</v>
      </c>
      <c r="J17" s="8">
        <v>3124.5778675223833</v>
      </c>
    </row>
    <row r="18" spans="1:10" x14ac:dyDescent="0.25">
      <c r="A18" t="s">
        <v>193</v>
      </c>
      <c r="B18" s="8">
        <v>1282.8289000000002</v>
      </c>
      <c r="C18" s="8">
        <v>1622.0016794916207</v>
      </c>
      <c r="D18" s="8">
        <v>2140.3250143474611</v>
      </c>
      <c r="E18" s="8">
        <v>2948.2947490875608</v>
      </c>
      <c r="F18" s="8">
        <v>3603.4663391725448</v>
      </c>
      <c r="G18" s="8">
        <v>3757.1824642740116</v>
      </c>
      <c r="H18" s="8">
        <v>3436.9654070475053</v>
      </c>
      <c r="I18" s="8">
        <v>2714.4011361684506</v>
      </c>
      <c r="J18" s="8">
        <v>2065.0383238311933</v>
      </c>
    </row>
    <row r="19" spans="1:10" x14ac:dyDescent="0.25">
      <c r="B19" s="8"/>
      <c r="C19" s="8"/>
      <c r="D19" s="8"/>
      <c r="E19" s="8"/>
      <c r="F19" s="8"/>
      <c r="G19" s="8"/>
      <c r="H19" s="8"/>
      <c r="I19" s="8"/>
      <c r="J19" s="8"/>
    </row>
    <row r="26" spans="1:10" x14ac:dyDescent="0.25">
      <c r="A26" s="8" t="s">
        <v>129</v>
      </c>
      <c r="B26" s="8">
        <v>702.02250000000004</v>
      </c>
      <c r="C26" s="8">
        <v>874.34529531016449</v>
      </c>
      <c r="D26" s="8">
        <v>1190.4741500685489</v>
      </c>
      <c r="E26" s="8">
        <v>1682.3327470099916</v>
      </c>
      <c r="F26" s="8">
        <v>1844.7387793578655</v>
      </c>
      <c r="G26" s="8">
        <v>1677.2303474953605</v>
      </c>
      <c r="H26" s="8">
        <v>1363.6666731677103</v>
      </c>
      <c r="I26" s="8">
        <v>907.10659934586158</v>
      </c>
      <c r="J26" s="8">
        <v>722.46607055366189</v>
      </c>
    </row>
    <row r="27" spans="1:10" x14ac:dyDescent="0.25">
      <c r="A27" s="8" t="s">
        <v>130</v>
      </c>
      <c r="B27" s="8">
        <v>412.48500000000001</v>
      </c>
      <c r="C27" s="8">
        <v>525.55277977407786</v>
      </c>
      <c r="D27" s="8">
        <v>655.32957091860851</v>
      </c>
      <c r="E27" s="8">
        <v>892.27095763964337</v>
      </c>
      <c r="F27" s="8">
        <v>1260.9233481942485</v>
      </c>
      <c r="G27" s="8">
        <v>1382.6481130714599</v>
      </c>
      <c r="H27" s="8">
        <v>1257.0990544026381</v>
      </c>
      <c r="I27" s="8">
        <v>1022.0802932164105</v>
      </c>
      <c r="J27" s="8">
        <v>679.8844595096557</v>
      </c>
    </row>
    <row r="28" spans="1:10" x14ac:dyDescent="0.25">
      <c r="A28" s="8" t="s">
        <v>131</v>
      </c>
      <c r="B28" s="8">
        <v>118.42500000000001</v>
      </c>
      <c r="C28" s="8">
        <v>166.63407477873352</v>
      </c>
      <c r="D28" s="8">
        <v>222.73658498521655</v>
      </c>
      <c r="E28" s="8">
        <v>277.73779586702074</v>
      </c>
      <c r="F28" s="8">
        <v>378.15685433454837</v>
      </c>
      <c r="G28" s="8">
        <v>534.3968699502343</v>
      </c>
      <c r="H28" s="8">
        <v>585.98551999701647</v>
      </c>
      <c r="I28" s="8">
        <v>532.77608099828603</v>
      </c>
      <c r="J28" s="8">
        <v>433.17185799982849</v>
      </c>
    </row>
    <row r="29" spans="1:10" x14ac:dyDescent="0.25">
      <c r="A29" s="8" t="s">
        <v>132</v>
      </c>
      <c r="B29" s="8">
        <v>49.896400000000007</v>
      </c>
      <c r="C29" s="8">
        <v>55.469529628644743</v>
      </c>
      <c r="D29" s="8">
        <v>71.784708375087234</v>
      </c>
      <c r="E29" s="8">
        <v>95.953248570905075</v>
      </c>
      <c r="F29" s="8">
        <v>119.64735728588246</v>
      </c>
      <c r="G29" s="8">
        <v>162.90713375695685</v>
      </c>
      <c r="H29" s="8">
        <v>230.21415948014027</v>
      </c>
      <c r="I29" s="8">
        <v>252.43816260789262</v>
      </c>
      <c r="J29" s="8">
        <v>229.5159357680474</v>
      </c>
    </row>
    <row r="30" spans="1:10" x14ac:dyDescent="0.25">
      <c r="B30" s="8">
        <f t="shared" ref="B30:J30" si="0">SUM(B26:B29)</f>
        <v>1282.8289000000002</v>
      </c>
      <c r="C30" s="8">
        <f t="shared" si="0"/>
        <v>1622.0016794916207</v>
      </c>
      <c r="D30" s="8">
        <f t="shared" si="0"/>
        <v>2140.3250143474611</v>
      </c>
      <c r="E30" s="8">
        <f t="shared" si="0"/>
        <v>2948.2947490875608</v>
      </c>
      <c r="F30" s="8">
        <f t="shared" si="0"/>
        <v>3603.4663391725448</v>
      </c>
      <c r="G30" s="8">
        <f t="shared" si="0"/>
        <v>3757.1824642740116</v>
      </c>
      <c r="H30" s="8">
        <f t="shared" si="0"/>
        <v>3436.9654070475053</v>
      </c>
      <c r="I30" s="8">
        <f t="shared" si="0"/>
        <v>2714.4011361684506</v>
      </c>
      <c r="J30" s="8">
        <f t="shared" si="0"/>
        <v>2065.0383238311933</v>
      </c>
    </row>
    <row r="33" spans="1:10" x14ac:dyDescent="0.25">
      <c r="A33" t="s">
        <v>202</v>
      </c>
      <c r="B33" s="8">
        <v>118.42500000000001</v>
      </c>
      <c r="C33" s="8">
        <v>166.63407477873352</v>
      </c>
      <c r="D33" s="8">
        <v>222.73658498521655</v>
      </c>
      <c r="E33" s="8">
        <v>277.73779586702074</v>
      </c>
      <c r="F33" s="8">
        <v>378.15685433454837</v>
      </c>
      <c r="G33" s="8">
        <v>534.3968699502343</v>
      </c>
      <c r="H33" s="8">
        <v>585.98551999701647</v>
      </c>
      <c r="I33" s="8">
        <v>532.77608099828603</v>
      </c>
      <c r="J33" s="8">
        <v>433.17185799982849</v>
      </c>
    </row>
    <row r="34" spans="1:10" x14ac:dyDescent="0.25">
      <c r="B34" s="8">
        <v>49.896400000000007</v>
      </c>
      <c r="C34" s="8">
        <v>55.469529628644743</v>
      </c>
      <c r="D34" s="8">
        <v>71.784708375087234</v>
      </c>
      <c r="E34" s="8">
        <v>95.953248570905075</v>
      </c>
      <c r="F34" s="8">
        <v>119.64735728588246</v>
      </c>
      <c r="G34" s="8">
        <v>162.90713375695685</v>
      </c>
      <c r="H34" s="8">
        <v>230.21415948014027</v>
      </c>
      <c r="I34" s="8">
        <v>252.43816260789262</v>
      </c>
      <c r="J34" s="8">
        <v>229.5159357680474</v>
      </c>
    </row>
    <row r="35" spans="1:10" x14ac:dyDescent="0.25">
      <c r="B35" s="8">
        <f t="shared" ref="B35:J35" si="1">SUM(B33:B34)</f>
        <v>168.32140000000001</v>
      </c>
      <c r="C35" s="8">
        <f t="shared" si="1"/>
        <v>222.10360440737827</v>
      </c>
      <c r="D35" s="8">
        <f t="shared" si="1"/>
        <v>294.52129336030379</v>
      </c>
      <c r="E35" s="8">
        <f t="shared" si="1"/>
        <v>373.69104443792583</v>
      </c>
      <c r="F35" s="8">
        <f t="shared" si="1"/>
        <v>497.80421162043081</v>
      </c>
      <c r="G35" s="8">
        <f t="shared" si="1"/>
        <v>697.30400370719121</v>
      </c>
      <c r="H35" s="8">
        <f t="shared" si="1"/>
        <v>816.19967947715668</v>
      </c>
      <c r="I35" s="8">
        <f t="shared" si="1"/>
        <v>785.21424360617868</v>
      </c>
      <c r="J35" s="8">
        <f t="shared" si="1"/>
        <v>662.68779376787586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opLeftCell="A26" workbookViewId="0">
      <selection activeCell="A2" sqref="A2:XFD2"/>
    </sheetView>
  </sheetViews>
  <sheetFormatPr defaultRowHeight="14.4" x14ac:dyDescent="0.3"/>
  <cols>
    <col min="2" max="2" width="10.5546875" customWidth="1"/>
  </cols>
  <sheetData>
    <row r="1" spans="1:27" ht="15" hidden="1" x14ac:dyDescent="0.25">
      <c r="A1" s="8" t="s">
        <v>11</v>
      </c>
      <c r="B1" s="8" t="s">
        <v>111</v>
      </c>
      <c r="C1" s="8"/>
      <c r="D1" s="8" t="s">
        <v>112</v>
      </c>
      <c r="E1" s="8"/>
      <c r="F1" s="8" t="s">
        <v>113</v>
      </c>
      <c r="G1" s="8"/>
      <c r="H1" s="8" t="s">
        <v>114</v>
      </c>
      <c r="I1" s="8"/>
      <c r="J1" s="8" t="s">
        <v>115</v>
      </c>
      <c r="K1" s="8"/>
      <c r="L1" s="8" t="s">
        <v>107</v>
      </c>
      <c r="M1" s="8"/>
      <c r="N1" s="8" t="s">
        <v>108</v>
      </c>
      <c r="O1" s="8"/>
      <c r="P1" s="8" t="s">
        <v>109</v>
      </c>
      <c r="Q1" s="8"/>
      <c r="R1" s="8" t="s">
        <v>110</v>
      </c>
    </row>
    <row r="2" spans="1:27" s="40" customFormat="1" ht="30" x14ac:dyDescent="0.25">
      <c r="A2" s="40" t="s">
        <v>11</v>
      </c>
      <c r="B2" s="40" t="s">
        <v>111</v>
      </c>
      <c r="C2" s="40">
        <v>2013</v>
      </c>
      <c r="D2" s="40" t="s">
        <v>112</v>
      </c>
      <c r="E2" s="40">
        <v>2015</v>
      </c>
      <c r="F2" s="40" t="s">
        <v>113</v>
      </c>
      <c r="G2" s="40">
        <v>2020</v>
      </c>
      <c r="H2" s="40" t="s">
        <v>114</v>
      </c>
      <c r="I2" s="40">
        <v>2025</v>
      </c>
      <c r="J2" s="40" t="s">
        <v>115</v>
      </c>
      <c r="K2" s="40">
        <v>2030</v>
      </c>
      <c r="L2" s="40" t="s">
        <v>107</v>
      </c>
      <c r="M2" s="40">
        <v>2035</v>
      </c>
      <c r="N2" s="40" t="s">
        <v>108</v>
      </c>
      <c r="O2" s="40">
        <v>2040</v>
      </c>
      <c r="P2" s="40" t="s">
        <v>109</v>
      </c>
      <c r="Q2" s="40">
        <v>2045</v>
      </c>
      <c r="R2" s="40" t="s">
        <v>110</v>
      </c>
      <c r="S2" s="40">
        <v>2050</v>
      </c>
    </row>
    <row r="3" spans="1:27" ht="15.75" x14ac:dyDescent="0.25">
      <c r="A3" s="8" t="s">
        <v>116</v>
      </c>
      <c r="B3" s="8">
        <v>242</v>
      </c>
      <c r="C3" s="8">
        <f t="shared" ref="C3:C20" si="0">B3*0.087</f>
        <v>21.053999999999998</v>
      </c>
      <c r="D3" s="8">
        <v>151.07775852961726</v>
      </c>
      <c r="E3" s="8">
        <f t="shared" ref="E3:E20" si="1">D3*0.087</f>
        <v>13.143764992076701</v>
      </c>
      <c r="F3" s="8">
        <v>37.413111395243604</v>
      </c>
      <c r="G3" s="8">
        <f t="shared" ref="G3:G20" si="2">F3*0.087</f>
        <v>3.2549406913861931</v>
      </c>
      <c r="H3" s="8">
        <v>253.07472306702584</v>
      </c>
      <c r="I3" s="8">
        <f t="shared" ref="I3:I20" si="3">H3*0.087</f>
        <v>22.017500906831248</v>
      </c>
      <c r="J3" s="8">
        <v>253.07472306702584</v>
      </c>
      <c r="K3" s="8">
        <f t="shared" ref="K3:K20" si="4">J3*0.087</f>
        <v>22.017500906831248</v>
      </c>
      <c r="L3" s="8">
        <v>253.07472306702584</v>
      </c>
      <c r="M3" s="8">
        <f t="shared" ref="M3:M20" si="5">L3*0.087</f>
        <v>22.017500906831248</v>
      </c>
      <c r="N3" s="8">
        <v>253.07472306702584</v>
      </c>
      <c r="O3" s="8">
        <f t="shared" ref="O3:O20" si="6">N3*0.087</f>
        <v>22.017500906831248</v>
      </c>
      <c r="P3" s="8">
        <v>253.07472306702584</v>
      </c>
      <c r="Q3" s="8">
        <f t="shared" ref="Q3:Q20" si="7">P3*0.087</f>
        <v>22.017500906831248</v>
      </c>
      <c r="R3" s="8">
        <v>253.07472306702584</v>
      </c>
      <c r="S3" s="8">
        <f t="shared" ref="S3:S20" si="8">R3*0.087</f>
        <v>22.017500906831248</v>
      </c>
      <c r="U3" s="18"/>
      <c r="W3" s="18"/>
      <c r="Y3" s="18"/>
      <c r="AA3" s="18"/>
    </row>
    <row r="4" spans="1:27" ht="15.75" x14ac:dyDescent="0.25">
      <c r="A4" s="8" t="s">
        <v>117</v>
      </c>
      <c r="B4" s="8">
        <v>1446</v>
      </c>
      <c r="C4" s="8">
        <f t="shared" si="0"/>
        <v>125.80199999999999</v>
      </c>
      <c r="D4" s="8">
        <v>1254.4386603514888</v>
      </c>
      <c r="E4" s="8">
        <f t="shared" si="1"/>
        <v>109.13616345057952</v>
      </c>
      <c r="F4" s="8">
        <v>591.84367088211297</v>
      </c>
      <c r="G4" s="8">
        <f t="shared" si="2"/>
        <v>51.490399366743823</v>
      </c>
      <c r="H4" s="8">
        <v>741.84823650647456</v>
      </c>
      <c r="I4" s="8">
        <f t="shared" si="3"/>
        <v>64.540796576063286</v>
      </c>
      <c r="J4" s="8">
        <v>1786.8891419786046</v>
      </c>
      <c r="K4" s="8">
        <f t="shared" si="4"/>
        <v>155.4593553521386</v>
      </c>
      <c r="L4" s="8">
        <v>1786.8891419786046</v>
      </c>
      <c r="M4" s="8">
        <f t="shared" si="5"/>
        <v>155.4593553521386</v>
      </c>
      <c r="N4" s="8">
        <v>1786.8891419786046</v>
      </c>
      <c r="O4" s="8">
        <f t="shared" si="6"/>
        <v>155.4593553521386</v>
      </c>
      <c r="P4" s="8">
        <v>1786.8891419786046</v>
      </c>
      <c r="Q4" s="8">
        <f t="shared" si="7"/>
        <v>155.4593553521386</v>
      </c>
      <c r="R4" s="8">
        <v>1786.8891419786046</v>
      </c>
      <c r="S4" s="8">
        <f t="shared" si="8"/>
        <v>155.4593553521386</v>
      </c>
      <c r="U4" s="18"/>
      <c r="W4" s="18"/>
      <c r="Y4" s="18"/>
      <c r="AA4" s="18"/>
    </row>
    <row r="5" spans="1:27" ht="15.75" x14ac:dyDescent="0.25">
      <c r="A5" s="8" t="s">
        <v>118</v>
      </c>
      <c r="B5" s="8">
        <v>1567</v>
      </c>
      <c r="C5" s="8">
        <f t="shared" si="0"/>
        <v>136.32899999999998</v>
      </c>
      <c r="D5" s="8">
        <v>1947.277689017794</v>
      </c>
      <c r="E5" s="8">
        <f t="shared" si="1"/>
        <v>169.41315894454806</v>
      </c>
      <c r="F5" s="8">
        <v>2244.945663734582</v>
      </c>
      <c r="G5" s="8">
        <f t="shared" si="2"/>
        <v>195.31027274490862</v>
      </c>
      <c r="H5" s="8">
        <v>1397.3785465572914</v>
      </c>
      <c r="I5" s="8">
        <f t="shared" si="3"/>
        <v>121.57193355048435</v>
      </c>
      <c r="J5" s="8">
        <v>1774.5017753319833</v>
      </c>
      <c r="K5" s="8">
        <f t="shared" si="4"/>
        <v>154.38165445388253</v>
      </c>
      <c r="L5" s="8">
        <v>3347.6037023617746</v>
      </c>
      <c r="M5" s="8">
        <f t="shared" si="5"/>
        <v>291.24152210547436</v>
      </c>
      <c r="N5" s="8">
        <v>3347.6037023617746</v>
      </c>
      <c r="O5" s="8">
        <f t="shared" si="6"/>
        <v>291.24152210547436</v>
      </c>
      <c r="P5" s="8">
        <v>3347.6037023617746</v>
      </c>
      <c r="Q5" s="8">
        <f t="shared" si="7"/>
        <v>291.24152210547436</v>
      </c>
      <c r="R5" s="8">
        <v>3347.6037023617746</v>
      </c>
      <c r="S5" s="8">
        <f t="shared" si="8"/>
        <v>291.24152210547436</v>
      </c>
      <c r="U5" s="18"/>
      <c r="W5" s="18"/>
      <c r="Y5" s="18"/>
      <c r="AA5" s="18"/>
    </row>
    <row r="6" spans="1:27" ht="15.75" x14ac:dyDescent="0.25">
      <c r="A6" s="8" t="s">
        <v>119</v>
      </c>
      <c r="B6" s="8">
        <v>1625</v>
      </c>
      <c r="C6" s="8">
        <f t="shared" si="0"/>
        <v>141.375</v>
      </c>
      <c r="D6" s="8">
        <v>2016.1014503628887</v>
      </c>
      <c r="E6" s="8">
        <f t="shared" si="1"/>
        <v>175.40082618157132</v>
      </c>
      <c r="F6" s="8">
        <v>3029.7238863943139</v>
      </c>
      <c r="G6" s="8">
        <f t="shared" si="2"/>
        <v>263.58597811630528</v>
      </c>
      <c r="H6" s="8">
        <v>3227.785448315889</v>
      </c>
      <c r="I6" s="8">
        <f t="shared" si="3"/>
        <v>280.8173340034823</v>
      </c>
      <c r="J6" s="8">
        <v>2008.9674971090242</v>
      </c>
      <c r="K6" s="8">
        <f t="shared" si="4"/>
        <v>174.78017224848509</v>
      </c>
      <c r="L6" s="8">
        <v>2569.8621365499275</v>
      </c>
      <c r="M6" s="8">
        <f t="shared" si="5"/>
        <v>223.57800587984369</v>
      </c>
      <c r="N6" s="8">
        <v>4521.059416437909</v>
      </c>
      <c r="O6" s="8">
        <f t="shared" si="6"/>
        <v>393.33216923009803</v>
      </c>
      <c r="P6" s="8">
        <v>4521.059416437909</v>
      </c>
      <c r="Q6" s="8">
        <f t="shared" si="7"/>
        <v>393.33216923009803</v>
      </c>
      <c r="R6" s="8">
        <v>4521.059416437909</v>
      </c>
      <c r="S6" s="8">
        <f t="shared" si="8"/>
        <v>393.33216923009803</v>
      </c>
      <c r="U6" s="18"/>
      <c r="W6" s="18"/>
      <c r="Y6" s="18"/>
      <c r="AA6" s="18"/>
    </row>
    <row r="7" spans="1:27" ht="15.75" x14ac:dyDescent="0.25">
      <c r="A7" s="8" t="s">
        <v>120</v>
      </c>
      <c r="B7" s="8">
        <v>1598</v>
      </c>
      <c r="C7" s="8">
        <f t="shared" si="0"/>
        <v>139.02599999999998</v>
      </c>
      <c r="D7" s="8">
        <v>1932.5773997277915</v>
      </c>
      <c r="E7" s="8">
        <f t="shared" si="1"/>
        <v>168.13423377631784</v>
      </c>
      <c r="F7" s="8">
        <v>2895.9384479734349</v>
      </c>
      <c r="G7" s="8">
        <f t="shared" si="2"/>
        <v>251.94664497368882</v>
      </c>
      <c r="H7" s="8">
        <v>3856.2779008087923</v>
      </c>
      <c r="I7" s="8">
        <f t="shared" si="3"/>
        <v>335.49617737036493</v>
      </c>
      <c r="J7" s="8">
        <v>3920.8409590181936</v>
      </c>
      <c r="K7" s="8">
        <f t="shared" si="4"/>
        <v>341.11316343458282</v>
      </c>
      <c r="L7" s="8">
        <v>2444.4519474994518</v>
      </c>
      <c r="M7" s="8">
        <f t="shared" si="5"/>
        <v>212.6673194324523</v>
      </c>
      <c r="N7" s="8">
        <v>3136.8528140328181</v>
      </c>
      <c r="O7" s="8">
        <f t="shared" si="6"/>
        <v>272.90619482085515</v>
      </c>
      <c r="P7" s="8">
        <v>5354.9477057259519</v>
      </c>
      <c r="Q7" s="8">
        <f t="shared" si="7"/>
        <v>465.88045039815779</v>
      </c>
      <c r="R7" s="8">
        <v>5354.9477057259519</v>
      </c>
      <c r="S7" s="8">
        <f t="shared" si="8"/>
        <v>465.88045039815779</v>
      </c>
      <c r="U7" s="18"/>
      <c r="W7" s="18"/>
      <c r="Y7" s="18"/>
      <c r="AA7" s="18"/>
    </row>
    <row r="8" spans="1:27" ht="15.75" x14ac:dyDescent="0.25">
      <c r="A8" s="8" t="s">
        <v>121</v>
      </c>
      <c r="B8" s="8">
        <v>2052</v>
      </c>
      <c r="C8" s="8">
        <f t="shared" si="0"/>
        <v>178.524</v>
      </c>
      <c r="D8" s="8">
        <v>2168.1345121986969</v>
      </c>
      <c r="E8" s="8">
        <f t="shared" si="1"/>
        <v>188.62770256128661</v>
      </c>
      <c r="F8" s="8">
        <v>2672.2939373375634</v>
      </c>
      <c r="G8" s="8">
        <f t="shared" si="2"/>
        <v>232.48957254836799</v>
      </c>
      <c r="H8" s="8">
        <v>3514.1807977525814</v>
      </c>
      <c r="I8" s="8">
        <f t="shared" si="3"/>
        <v>305.73372940447456</v>
      </c>
      <c r="J8" s="8">
        <v>4430.3214350972939</v>
      </c>
      <c r="K8" s="8">
        <f t="shared" si="4"/>
        <v>385.43796485346456</v>
      </c>
      <c r="L8" s="8">
        <v>4404.0684136778173</v>
      </c>
      <c r="M8" s="8">
        <f t="shared" si="5"/>
        <v>383.1539519899701</v>
      </c>
      <c r="N8" s="8">
        <v>2748.2722090597572</v>
      </c>
      <c r="O8" s="8">
        <f t="shared" si="6"/>
        <v>239.09968218819887</v>
      </c>
      <c r="P8" s="8">
        <v>3533.0600498802237</v>
      </c>
      <c r="Q8" s="8">
        <f t="shared" si="7"/>
        <v>307.37622433957944</v>
      </c>
      <c r="R8" s="8">
        <v>5934.1458622495084</v>
      </c>
      <c r="S8" s="8">
        <f t="shared" si="8"/>
        <v>516.27069001570715</v>
      </c>
      <c r="U8" s="18"/>
      <c r="W8" s="18"/>
      <c r="Y8" s="18"/>
      <c r="AA8" s="18"/>
    </row>
    <row r="9" spans="1:27" ht="15.75" x14ac:dyDescent="0.25">
      <c r="A9" s="8" t="s">
        <v>122</v>
      </c>
      <c r="B9" s="8">
        <v>5378</v>
      </c>
      <c r="C9" s="8">
        <f t="shared" si="0"/>
        <v>467.88599999999997</v>
      </c>
      <c r="D9" s="8">
        <v>4390.2342022190487</v>
      </c>
      <c r="E9" s="8">
        <f t="shared" si="1"/>
        <v>381.95037559305723</v>
      </c>
      <c r="F9" s="8">
        <v>2988.1187405466344</v>
      </c>
      <c r="G9" s="8">
        <f t="shared" si="2"/>
        <v>259.96633042755718</v>
      </c>
      <c r="H9" s="8">
        <v>3296.3805483493497</v>
      </c>
      <c r="I9" s="8">
        <f t="shared" si="3"/>
        <v>286.78510770639343</v>
      </c>
      <c r="J9" s="8">
        <v>3935.1821529862755</v>
      </c>
      <c r="K9" s="8">
        <f t="shared" si="4"/>
        <v>342.36084730980593</v>
      </c>
      <c r="L9" s="8">
        <v>4818.841165365322</v>
      </c>
      <c r="M9" s="8">
        <f t="shared" si="5"/>
        <v>419.239181386783</v>
      </c>
      <c r="N9" s="8">
        <v>4727.2744369811217</v>
      </c>
      <c r="O9" s="8">
        <f t="shared" si="6"/>
        <v>411.27287601735753</v>
      </c>
      <c r="P9" s="8">
        <v>2951.7847364482418</v>
      </c>
      <c r="Q9" s="8">
        <f t="shared" si="7"/>
        <v>256.80527207099703</v>
      </c>
      <c r="R9" s="8">
        <v>3799.5569049286755</v>
      </c>
      <c r="S9" s="8">
        <f t="shared" si="8"/>
        <v>330.56145072879474</v>
      </c>
      <c r="U9" s="18"/>
      <c r="W9" s="18"/>
      <c r="Y9" s="18"/>
      <c r="AA9" s="18"/>
    </row>
    <row r="10" spans="1:27" ht="15.75" x14ac:dyDescent="0.25">
      <c r="A10" s="8" t="s">
        <v>123</v>
      </c>
      <c r="B10" s="8">
        <v>9593</v>
      </c>
      <c r="C10" s="8">
        <f t="shared" si="0"/>
        <v>834.59099999999989</v>
      </c>
      <c r="D10" s="8">
        <v>8342.8016112155674</v>
      </c>
      <c r="E10" s="8">
        <f t="shared" si="1"/>
        <v>725.82374017575432</v>
      </c>
      <c r="F10" s="8">
        <v>5433.6912267561638</v>
      </c>
      <c r="G10" s="8">
        <f t="shared" si="2"/>
        <v>472.73113672778624</v>
      </c>
      <c r="H10" s="8">
        <v>3762.4700731680487</v>
      </c>
      <c r="I10" s="8">
        <f t="shared" si="3"/>
        <v>327.33489636562024</v>
      </c>
      <c r="J10" s="8">
        <v>3710.997529821946</v>
      </c>
      <c r="K10" s="8">
        <f t="shared" si="4"/>
        <v>322.85678509450929</v>
      </c>
      <c r="L10" s="8">
        <v>4204.0449644787086</v>
      </c>
      <c r="M10" s="8">
        <f t="shared" si="5"/>
        <v>365.75191190964762</v>
      </c>
      <c r="N10" s="8">
        <v>5057.2592438752827</v>
      </c>
      <c r="O10" s="8">
        <f t="shared" si="6"/>
        <v>439.98155421714955</v>
      </c>
      <c r="P10" s="8">
        <v>4919.0807294629167</v>
      </c>
      <c r="Q10" s="8">
        <f t="shared" si="7"/>
        <v>427.96002346327373</v>
      </c>
      <c r="R10" s="8">
        <v>3073.2026871220601</v>
      </c>
      <c r="S10" s="8">
        <f t="shared" si="8"/>
        <v>267.36863377961919</v>
      </c>
      <c r="U10" s="18"/>
      <c r="W10" s="18"/>
      <c r="Y10" s="18"/>
      <c r="AA10" s="18"/>
    </row>
    <row r="11" spans="1:27" ht="15" x14ac:dyDescent="0.25">
      <c r="A11" s="8" t="s">
        <v>124</v>
      </c>
      <c r="B11" s="8">
        <v>15020</v>
      </c>
      <c r="C11" s="8">
        <f t="shared" si="0"/>
        <v>1306.74</v>
      </c>
      <c r="D11" s="8">
        <v>13245.60477871733</v>
      </c>
      <c r="E11" s="8">
        <f t="shared" si="1"/>
        <v>1152.3676157484076</v>
      </c>
      <c r="F11" s="8">
        <v>9482.188635174447</v>
      </c>
      <c r="G11" s="8">
        <f t="shared" si="2"/>
        <v>824.95041126017679</v>
      </c>
      <c r="H11" s="8">
        <v>6438.1061619353632</v>
      </c>
      <c r="I11" s="8">
        <f t="shared" si="3"/>
        <v>560.11523608837661</v>
      </c>
      <c r="J11" s="8">
        <v>4253.2262860286728</v>
      </c>
      <c r="K11" s="8">
        <f t="shared" si="4"/>
        <v>370.03068688449451</v>
      </c>
      <c r="L11" s="8">
        <v>3953.5835061067037</v>
      </c>
      <c r="M11" s="8">
        <f t="shared" si="5"/>
        <v>343.96176503128322</v>
      </c>
      <c r="N11" s="8">
        <v>4336.6931010893113</v>
      </c>
      <c r="O11" s="8">
        <f t="shared" si="6"/>
        <v>377.29229979477003</v>
      </c>
      <c r="P11" s="8">
        <v>5156.375697885509</v>
      </c>
      <c r="Q11" s="8">
        <f t="shared" si="7"/>
        <v>448.60468571603923</v>
      </c>
      <c r="R11" s="8">
        <v>4985.7922358158921</v>
      </c>
      <c r="S11" s="8">
        <f t="shared" si="8"/>
        <v>433.76392451598258</v>
      </c>
      <c r="U11" s="19"/>
      <c r="W11" s="19"/>
      <c r="Y11" s="19"/>
      <c r="AA11" s="19"/>
    </row>
    <row r="12" spans="1:27" ht="15" x14ac:dyDescent="0.25">
      <c r="A12" s="8" t="s">
        <v>125</v>
      </c>
      <c r="B12" s="8">
        <v>24702</v>
      </c>
      <c r="C12" s="8">
        <f t="shared" si="0"/>
        <v>2149.0740000000001</v>
      </c>
      <c r="D12" s="8">
        <v>21171.694561123739</v>
      </c>
      <c r="E12" s="8">
        <f t="shared" si="1"/>
        <v>1841.9374268177651</v>
      </c>
      <c r="F12" s="8">
        <v>14183.823409428194</v>
      </c>
      <c r="G12" s="8">
        <f t="shared" si="2"/>
        <v>1233.9926366202528</v>
      </c>
      <c r="H12" s="8">
        <v>10697.297071292118</v>
      </c>
      <c r="I12" s="8">
        <f t="shared" si="3"/>
        <v>930.6648452024142</v>
      </c>
      <c r="J12" s="8">
        <v>7295.0428067040802</v>
      </c>
      <c r="K12" s="8">
        <f t="shared" si="4"/>
        <v>634.66872418325499</v>
      </c>
      <c r="L12" s="8">
        <v>4661.1446032760132</v>
      </c>
      <c r="M12" s="8">
        <f t="shared" si="5"/>
        <v>405.51958048501314</v>
      </c>
      <c r="N12" s="8">
        <v>4128.3731472036807</v>
      </c>
      <c r="O12" s="8">
        <f t="shared" si="6"/>
        <v>359.16846380672018</v>
      </c>
      <c r="P12" s="8">
        <v>4400.5971761224864</v>
      </c>
      <c r="Q12" s="8">
        <f t="shared" si="7"/>
        <v>382.8519543226563</v>
      </c>
      <c r="R12" s="8">
        <v>5176.1080657256725</v>
      </c>
      <c r="S12" s="8">
        <f t="shared" si="8"/>
        <v>450.32140171813347</v>
      </c>
    </row>
    <row r="13" spans="1:27" ht="15" x14ac:dyDescent="0.25">
      <c r="A13" s="8" t="s">
        <v>27</v>
      </c>
      <c r="B13" s="8">
        <v>28128</v>
      </c>
      <c r="C13" s="8">
        <f t="shared" si="0"/>
        <v>2447.136</v>
      </c>
      <c r="D13" s="8">
        <v>27036.942254850685</v>
      </c>
      <c r="E13" s="8">
        <f t="shared" si="1"/>
        <v>2352.2139761720096</v>
      </c>
      <c r="F13" s="8">
        <v>22508.342402915474</v>
      </c>
      <c r="G13" s="8">
        <f t="shared" si="2"/>
        <v>1958.2257890536462</v>
      </c>
      <c r="H13" s="8">
        <v>15369.869196920414</v>
      </c>
      <c r="I13" s="8">
        <f t="shared" si="3"/>
        <v>1337.1786201320758</v>
      </c>
      <c r="J13" s="8">
        <v>12050.433391393017</v>
      </c>
      <c r="K13" s="8">
        <f t="shared" si="4"/>
        <v>1048.3877050511924</v>
      </c>
      <c r="L13" s="8">
        <v>8261.2971443002116</v>
      </c>
      <c r="M13" s="8">
        <f t="shared" si="5"/>
        <v>718.73285155411838</v>
      </c>
      <c r="N13" s="8">
        <v>5109.2635545962758</v>
      </c>
      <c r="O13" s="8">
        <f t="shared" si="6"/>
        <v>444.50592924987598</v>
      </c>
      <c r="P13" s="8">
        <v>4297.5348891396015</v>
      </c>
      <c r="Q13" s="8">
        <f t="shared" si="7"/>
        <v>373.88553535514529</v>
      </c>
      <c r="R13" s="8">
        <v>4431.116051036518</v>
      </c>
      <c r="S13" s="8">
        <f t="shared" si="8"/>
        <v>385.50709644017707</v>
      </c>
    </row>
    <row r="14" spans="1:27" ht="15" x14ac:dyDescent="0.25">
      <c r="A14" s="8" t="s">
        <v>126</v>
      </c>
      <c r="B14" s="8">
        <v>30165</v>
      </c>
      <c r="C14" s="8">
        <f t="shared" si="0"/>
        <v>2624.355</v>
      </c>
      <c r="D14" s="8">
        <v>28245.343787073391</v>
      </c>
      <c r="E14" s="8">
        <f t="shared" si="1"/>
        <v>2457.3449094753846</v>
      </c>
      <c r="F14" s="8">
        <v>25630.083609979822</v>
      </c>
      <c r="G14" s="8">
        <f t="shared" si="2"/>
        <v>2229.8172740682444</v>
      </c>
      <c r="H14" s="8">
        <v>21412.418582643393</v>
      </c>
      <c r="I14" s="8">
        <f t="shared" si="3"/>
        <v>1862.8804166899752</v>
      </c>
      <c r="J14" s="8">
        <v>14217.35923206651</v>
      </c>
      <c r="K14" s="8">
        <f t="shared" si="4"/>
        <v>1236.9102531897863</v>
      </c>
      <c r="L14" s="8">
        <v>11251.78692635868</v>
      </c>
      <c r="M14" s="8">
        <f t="shared" si="5"/>
        <v>978.90546259320513</v>
      </c>
      <c r="N14" s="8">
        <v>7718.4092626538786</v>
      </c>
      <c r="O14" s="8">
        <f t="shared" si="6"/>
        <v>671.50160585088736</v>
      </c>
      <c r="P14" s="8">
        <v>4752.8662808147528</v>
      </c>
      <c r="Q14" s="8">
        <f t="shared" si="7"/>
        <v>413.49936643088347</v>
      </c>
      <c r="R14" s="8">
        <v>3961.7032517108096</v>
      </c>
      <c r="S14" s="8">
        <f t="shared" si="8"/>
        <v>344.66818289884043</v>
      </c>
    </row>
    <row r="15" spans="1:27" ht="15" x14ac:dyDescent="0.25">
      <c r="A15" s="8" t="s">
        <v>127</v>
      </c>
      <c r="B15" s="8">
        <v>17308</v>
      </c>
      <c r="C15" s="8">
        <f t="shared" si="0"/>
        <v>1505.7959999999998</v>
      </c>
      <c r="D15" s="8">
        <v>20798.673852904478</v>
      </c>
      <c r="E15" s="8">
        <f t="shared" si="1"/>
        <v>1809.4846252026894</v>
      </c>
      <c r="F15" s="8">
        <v>23771.393540042554</v>
      </c>
      <c r="G15" s="8">
        <f t="shared" si="2"/>
        <v>2068.1112379837023</v>
      </c>
      <c r="H15" s="8">
        <v>21576.510414669785</v>
      </c>
      <c r="I15" s="8">
        <f t="shared" si="3"/>
        <v>1877.1564060762712</v>
      </c>
      <c r="J15" s="8">
        <v>17975.58788729112</v>
      </c>
      <c r="K15" s="8">
        <f t="shared" si="4"/>
        <v>1563.8761461943272</v>
      </c>
      <c r="L15" s="8">
        <v>11933.816314289093</v>
      </c>
      <c r="M15" s="8">
        <f t="shared" si="5"/>
        <v>1038.242019343151</v>
      </c>
      <c r="N15" s="8">
        <v>9455.4452625487447</v>
      </c>
      <c r="O15" s="8">
        <f t="shared" si="6"/>
        <v>822.62373784174076</v>
      </c>
      <c r="P15" s="8">
        <v>6481.7972725609034</v>
      </c>
      <c r="Q15" s="8">
        <f t="shared" si="7"/>
        <v>563.91636271279856</v>
      </c>
      <c r="R15" s="8">
        <v>4003.4743242946261</v>
      </c>
      <c r="S15" s="8">
        <f t="shared" si="8"/>
        <v>348.30226621363244</v>
      </c>
    </row>
    <row r="16" spans="1:27" ht="15" x14ac:dyDescent="0.25">
      <c r="A16" s="8" t="s">
        <v>128</v>
      </c>
      <c r="B16" s="8">
        <v>9550</v>
      </c>
      <c r="C16" s="8">
        <f t="shared" si="0"/>
        <v>830.84999999999991</v>
      </c>
      <c r="D16" s="8">
        <v>11069.896049215818</v>
      </c>
      <c r="E16" s="8">
        <f t="shared" si="1"/>
        <v>963.08095628177614</v>
      </c>
      <c r="F16" s="8">
        <v>15606.825529088463</v>
      </c>
      <c r="G16" s="8">
        <f t="shared" si="2"/>
        <v>1357.7938210306961</v>
      </c>
      <c r="H16" s="8">
        <v>17620.79614194209</v>
      </c>
      <c r="I16" s="8">
        <f t="shared" si="3"/>
        <v>1533.0092643489618</v>
      </c>
      <c r="J16" s="8">
        <v>16002.103562707965</v>
      </c>
      <c r="K16" s="8">
        <f t="shared" si="4"/>
        <v>1392.183009955593</v>
      </c>
      <c r="L16" s="8">
        <v>13238.04252257925</v>
      </c>
      <c r="M16" s="8">
        <f t="shared" si="5"/>
        <v>1151.7096994643946</v>
      </c>
      <c r="N16" s="8">
        <v>8793.2737159242133</v>
      </c>
      <c r="O16" s="8">
        <f t="shared" si="6"/>
        <v>765.01481328540649</v>
      </c>
      <c r="P16" s="8">
        <v>6977.806452552034</v>
      </c>
      <c r="Q16" s="8">
        <f t="shared" si="7"/>
        <v>607.06916137202688</v>
      </c>
      <c r="R16" s="8">
        <v>4777.0189730641887</v>
      </c>
      <c r="S16" s="8">
        <f t="shared" si="8"/>
        <v>415.60065065658438</v>
      </c>
    </row>
    <row r="17" spans="1:19" ht="15" x14ac:dyDescent="0.25">
      <c r="A17" s="8" t="s">
        <v>129</v>
      </c>
      <c r="B17" s="8">
        <v>3805</v>
      </c>
      <c r="C17" s="8">
        <f t="shared" si="0"/>
        <v>331.03499999999997</v>
      </c>
      <c r="D17" s="8">
        <v>4738.9988905699975</v>
      </c>
      <c r="E17" s="8">
        <f t="shared" si="1"/>
        <v>412.29290347958977</v>
      </c>
      <c r="F17" s="8">
        <v>6452.4344177157118</v>
      </c>
      <c r="G17" s="8">
        <f t="shared" si="2"/>
        <v>561.36179434126689</v>
      </c>
      <c r="H17" s="8">
        <v>9118.3346721408761</v>
      </c>
      <c r="I17" s="8">
        <f t="shared" si="3"/>
        <v>793.29511647625623</v>
      </c>
      <c r="J17" s="8">
        <v>9998.5841699613302</v>
      </c>
      <c r="K17" s="8">
        <f t="shared" si="4"/>
        <v>869.87682278663567</v>
      </c>
      <c r="L17" s="8">
        <v>9090.6793902187565</v>
      </c>
      <c r="M17" s="8">
        <f t="shared" si="5"/>
        <v>790.88910694903177</v>
      </c>
      <c r="N17" s="8">
        <v>7391.1472800417905</v>
      </c>
      <c r="O17" s="8">
        <f t="shared" si="6"/>
        <v>643.02981336363575</v>
      </c>
      <c r="P17" s="8">
        <v>4916.5669341239109</v>
      </c>
      <c r="Q17" s="8">
        <f t="shared" si="7"/>
        <v>427.74132326878021</v>
      </c>
      <c r="R17" s="8">
        <v>3915.8052604534523</v>
      </c>
      <c r="S17" s="8">
        <f t="shared" si="8"/>
        <v>340.67505765945032</v>
      </c>
    </row>
    <row r="18" spans="1:19" ht="15" x14ac:dyDescent="0.25">
      <c r="A18" s="8" t="s">
        <v>130</v>
      </c>
      <c r="B18" s="8">
        <v>1285</v>
      </c>
      <c r="C18" s="8">
        <f t="shared" si="0"/>
        <v>111.79499999999999</v>
      </c>
      <c r="D18" s="8">
        <v>1637.2360740625477</v>
      </c>
      <c r="E18" s="8">
        <f t="shared" si="1"/>
        <v>142.43953844344165</v>
      </c>
      <c r="F18" s="8">
        <v>2041.5251430486246</v>
      </c>
      <c r="G18" s="8">
        <f t="shared" si="2"/>
        <v>177.61268744523034</v>
      </c>
      <c r="H18" s="8">
        <v>2779.6603041733438</v>
      </c>
      <c r="I18" s="8">
        <f t="shared" si="3"/>
        <v>241.8304464630809</v>
      </c>
      <c r="J18" s="8">
        <v>3928.1101189851979</v>
      </c>
      <c r="K18" s="8">
        <f t="shared" si="4"/>
        <v>341.74558035171219</v>
      </c>
      <c r="L18" s="8">
        <v>4307.3149939920868</v>
      </c>
      <c r="M18" s="8">
        <f t="shared" si="5"/>
        <v>374.73640447731151</v>
      </c>
      <c r="N18" s="8">
        <v>3916.1964311608663</v>
      </c>
      <c r="O18" s="8">
        <f t="shared" si="6"/>
        <v>340.70908951099534</v>
      </c>
      <c r="P18" s="8">
        <v>3184.0507576835216</v>
      </c>
      <c r="Q18" s="8">
        <f t="shared" si="7"/>
        <v>277.01241591846639</v>
      </c>
      <c r="R18" s="8">
        <v>2118.0201230830394</v>
      </c>
      <c r="S18" s="8">
        <f t="shared" si="8"/>
        <v>184.26775070822441</v>
      </c>
    </row>
    <row r="19" spans="1:19" ht="15" x14ac:dyDescent="0.25">
      <c r="A19" s="8" t="s">
        <v>131</v>
      </c>
      <c r="B19" s="8">
        <v>375</v>
      </c>
      <c r="C19" s="8">
        <f t="shared" si="0"/>
        <v>32.625</v>
      </c>
      <c r="D19" s="8">
        <v>527.65698156660392</v>
      </c>
      <c r="E19" s="8">
        <f t="shared" si="1"/>
        <v>45.906157396294539</v>
      </c>
      <c r="F19" s="8">
        <v>705.30900881955836</v>
      </c>
      <c r="G19" s="8">
        <f t="shared" si="2"/>
        <v>61.36188376730157</v>
      </c>
      <c r="H19" s="8">
        <v>879.47370445541708</v>
      </c>
      <c r="I19" s="8">
        <f t="shared" si="3"/>
        <v>76.514212287621277</v>
      </c>
      <c r="J19" s="8">
        <v>1197.4567901663975</v>
      </c>
      <c r="K19" s="8">
        <f t="shared" si="4"/>
        <v>104.17874074447657</v>
      </c>
      <c r="L19" s="8">
        <v>1692.2003481641364</v>
      </c>
      <c r="M19" s="8">
        <f t="shared" si="5"/>
        <v>147.22143029027984</v>
      </c>
      <c r="N19" s="8">
        <v>1855.5589613585068</v>
      </c>
      <c r="O19" s="8">
        <f t="shared" si="6"/>
        <v>161.4336296381901</v>
      </c>
      <c r="P19" s="8">
        <v>1687.0680208938759</v>
      </c>
      <c r="Q19" s="8">
        <f t="shared" si="7"/>
        <v>146.7749178177672</v>
      </c>
      <c r="R19" s="8">
        <v>1371.6651614940736</v>
      </c>
      <c r="S19" s="8">
        <f t="shared" si="8"/>
        <v>119.33486904998439</v>
      </c>
    </row>
    <row r="20" spans="1:19" ht="15" x14ac:dyDescent="0.25">
      <c r="A20" s="8" t="s">
        <v>132</v>
      </c>
      <c r="B20" s="8">
        <v>158</v>
      </c>
      <c r="C20" s="8">
        <f t="shared" si="0"/>
        <v>13.745999999999999</v>
      </c>
      <c r="D20" s="8">
        <v>175.64765556885604</v>
      </c>
      <c r="E20" s="8">
        <f t="shared" si="1"/>
        <v>15.281346034490474</v>
      </c>
      <c r="F20" s="8">
        <v>227.31066616557069</v>
      </c>
      <c r="G20" s="8">
        <f t="shared" si="2"/>
        <v>19.776027956404651</v>
      </c>
      <c r="H20" s="8">
        <v>303.84182574700782</v>
      </c>
      <c r="I20" s="8">
        <f t="shared" si="3"/>
        <v>26.434238839989678</v>
      </c>
      <c r="J20" s="8">
        <v>378.87066904965945</v>
      </c>
      <c r="K20" s="8">
        <f t="shared" si="4"/>
        <v>32.961748207320369</v>
      </c>
      <c r="L20" s="8">
        <v>515.85539505052827</v>
      </c>
      <c r="M20" s="8">
        <f t="shared" si="5"/>
        <v>44.879419369395954</v>
      </c>
      <c r="N20" s="8">
        <v>728.98720544692924</v>
      </c>
      <c r="O20" s="8">
        <f t="shared" si="6"/>
        <v>63.421886873882841</v>
      </c>
      <c r="P20" s="8">
        <v>799.36086956267445</v>
      </c>
      <c r="Q20" s="8">
        <f t="shared" si="7"/>
        <v>69.544395651952669</v>
      </c>
      <c r="R20" s="8">
        <v>726.7762373909037</v>
      </c>
      <c r="S20" s="8">
        <f t="shared" si="8"/>
        <v>63.229532653008619</v>
      </c>
    </row>
    <row r="21" spans="1:19" ht="15" x14ac:dyDescent="0.25">
      <c r="A21" s="8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9" ht="15" x14ac:dyDescent="0.25">
      <c r="A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9" ht="15" x14ac:dyDescent="0.25">
      <c r="A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9" ht="15" x14ac:dyDescent="0.25">
      <c r="A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9" s="36" customFormat="1" ht="30" x14ac:dyDescent="0.25">
      <c r="B25" s="40"/>
      <c r="C25" s="40" t="s">
        <v>111</v>
      </c>
      <c r="D25" s="40" t="s">
        <v>112</v>
      </c>
      <c r="E25" s="40" t="s">
        <v>113</v>
      </c>
      <c r="F25" s="40" t="s">
        <v>114</v>
      </c>
      <c r="G25" s="40" t="s">
        <v>115</v>
      </c>
      <c r="H25" s="40" t="s">
        <v>107</v>
      </c>
      <c r="I25" s="40" t="s">
        <v>108</v>
      </c>
      <c r="J25" s="40" t="s">
        <v>109</v>
      </c>
      <c r="K25" s="40" t="s">
        <v>110</v>
      </c>
    </row>
    <row r="26" spans="1:19" ht="15" x14ac:dyDescent="0.25">
      <c r="A26" s="8">
        <v>19</v>
      </c>
      <c r="B26" s="8"/>
      <c r="C26" s="8">
        <v>242</v>
      </c>
      <c r="D26" s="8">
        <v>151.07775852961726</v>
      </c>
      <c r="E26" s="8">
        <v>37.413111395243604</v>
      </c>
      <c r="F26" s="8">
        <v>253.07472306702584</v>
      </c>
      <c r="G26" s="8">
        <v>253.07472306702584</v>
      </c>
      <c r="H26" s="8">
        <v>253.07472306702584</v>
      </c>
      <c r="I26" s="8">
        <v>253.07472306702584</v>
      </c>
      <c r="J26" s="8">
        <v>253.07472306702584</v>
      </c>
      <c r="K26" s="8">
        <v>253.07472306702584</v>
      </c>
    </row>
    <row r="27" spans="1:19" ht="15" x14ac:dyDescent="0.25">
      <c r="A27" s="8">
        <v>24</v>
      </c>
      <c r="B27" s="8"/>
      <c r="C27" s="8">
        <v>1446</v>
      </c>
      <c r="D27" s="8">
        <v>1254.4386603514888</v>
      </c>
      <c r="E27" s="8">
        <v>591.84367088211297</v>
      </c>
      <c r="F27" s="8">
        <v>741.84823650647456</v>
      </c>
      <c r="G27" s="8">
        <v>1786.8891419786046</v>
      </c>
      <c r="H27" s="8">
        <v>1786.8891419786046</v>
      </c>
      <c r="I27" s="8">
        <v>1786.8891419786046</v>
      </c>
      <c r="J27" s="8">
        <v>1786.8891419786046</v>
      </c>
      <c r="K27" s="8">
        <v>1786.8891419786046</v>
      </c>
    </row>
    <row r="28" spans="1:19" ht="15" x14ac:dyDescent="0.25">
      <c r="A28" s="8">
        <v>29</v>
      </c>
      <c r="B28" s="8"/>
      <c r="C28" s="8">
        <v>1567</v>
      </c>
      <c r="D28" s="8">
        <v>1947.277689017794</v>
      </c>
      <c r="E28" s="8">
        <v>2244.945663734582</v>
      </c>
      <c r="F28" s="8">
        <v>1397.3785465572914</v>
      </c>
      <c r="G28" s="8">
        <v>1774.5017753319833</v>
      </c>
      <c r="H28" s="8">
        <v>3347.6037023617746</v>
      </c>
      <c r="I28" s="8">
        <v>3347.6037023617746</v>
      </c>
      <c r="J28" s="8">
        <v>3347.6037023617746</v>
      </c>
      <c r="K28" s="8">
        <v>3347.6037023617746</v>
      </c>
    </row>
    <row r="29" spans="1:19" ht="15" x14ac:dyDescent="0.25">
      <c r="A29" s="8">
        <v>34</v>
      </c>
      <c r="B29" s="8"/>
      <c r="C29" s="8">
        <v>1625</v>
      </c>
      <c r="D29" s="8">
        <v>2016.1014503628887</v>
      </c>
      <c r="E29" s="8">
        <v>3029.7238863943139</v>
      </c>
      <c r="F29" s="8">
        <v>3227.785448315889</v>
      </c>
      <c r="G29" s="8">
        <v>2008.9674971090242</v>
      </c>
      <c r="H29" s="8">
        <v>2569.8621365499275</v>
      </c>
      <c r="I29" s="8">
        <v>4521.059416437909</v>
      </c>
      <c r="J29" s="8">
        <v>4521.059416437909</v>
      </c>
      <c r="K29" s="8">
        <v>4521.059416437909</v>
      </c>
      <c r="L29" s="8"/>
      <c r="M29" s="8"/>
      <c r="N29" s="8"/>
      <c r="O29" s="8"/>
    </row>
    <row r="30" spans="1:19" ht="15" x14ac:dyDescent="0.25">
      <c r="A30" s="8">
        <v>39</v>
      </c>
      <c r="B30" s="8"/>
      <c r="C30" s="8">
        <v>1598</v>
      </c>
      <c r="D30" s="8">
        <v>1932.5773997277915</v>
      </c>
      <c r="E30" s="8">
        <v>2895.9384479734349</v>
      </c>
      <c r="F30" s="8">
        <v>3856.2779008087923</v>
      </c>
      <c r="G30" s="8">
        <v>3920.8409590181936</v>
      </c>
      <c r="H30" s="8">
        <v>2444.4519474994518</v>
      </c>
      <c r="I30" s="8">
        <v>3136.8528140328181</v>
      </c>
      <c r="J30" s="8">
        <v>5354.9477057259519</v>
      </c>
      <c r="K30" s="8">
        <v>5354.9477057259519</v>
      </c>
      <c r="L30" s="8"/>
      <c r="M30" s="8"/>
      <c r="N30" s="8"/>
      <c r="O30" s="8"/>
    </row>
    <row r="31" spans="1:19" ht="15" x14ac:dyDescent="0.25">
      <c r="A31" s="8">
        <v>44</v>
      </c>
      <c r="B31" s="8"/>
      <c r="C31" s="8">
        <v>2052</v>
      </c>
      <c r="D31" s="8">
        <v>2168.1345121986969</v>
      </c>
      <c r="E31" s="8">
        <v>2672.2939373375634</v>
      </c>
      <c r="F31" s="8">
        <v>3514.1807977525814</v>
      </c>
      <c r="G31" s="8">
        <v>4430.3214350972939</v>
      </c>
      <c r="H31" s="8">
        <v>4404.0684136778173</v>
      </c>
      <c r="I31" s="8">
        <v>2748.2722090597572</v>
      </c>
      <c r="J31" s="8">
        <v>3533.0600498802237</v>
      </c>
      <c r="K31" s="8">
        <v>5934.1458622495084</v>
      </c>
      <c r="L31" s="8"/>
      <c r="M31" s="8"/>
      <c r="N31" s="8"/>
      <c r="O31" s="8"/>
    </row>
    <row r="32" spans="1:19" ht="15" x14ac:dyDescent="0.25">
      <c r="A32" s="8">
        <v>49</v>
      </c>
      <c r="B32" s="8"/>
      <c r="C32" s="8">
        <v>5378</v>
      </c>
      <c r="D32" s="8">
        <v>4390.2342022190487</v>
      </c>
      <c r="E32" s="8">
        <v>2988.1187405466344</v>
      </c>
      <c r="F32" s="8">
        <v>3296.3805483493497</v>
      </c>
      <c r="G32" s="8">
        <v>3935.1821529862755</v>
      </c>
      <c r="H32" s="8">
        <v>4818.841165365322</v>
      </c>
      <c r="I32" s="8">
        <v>4727.2744369811217</v>
      </c>
      <c r="J32" s="8">
        <v>2951.7847364482418</v>
      </c>
      <c r="K32" s="8">
        <v>3799.5569049286755</v>
      </c>
      <c r="L32" s="8"/>
      <c r="M32" s="8"/>
      <c r="N32" s="8"/>
      <c r="O32" s="8"/>
    </row>
    <row r="33" spans="1:15" ht="15" x14ac:dyDescent="0.25">
      <c r="A33" s="8">
        <v>54</v>
      </c>
      <c r="B33" s="8"/>
      <c r="C33" s="8">
        <v>9593</v>
      </c>
      <c r="D33" s="8">
        <v>8342.8016112155674</v>
      </c>
      <c r="E33" s="8">
        <v>5433.6912267561638</v>
      </c>
      <c r="F33" s="8">
        <v>3762.4700731680487</v>
      </c>
      <c r="G33" s="8">
        <v>3710.997529821946</v>
      </c>
      <c r="H33" s="8">
        <v>4204.0449644787086</v>
      </c>
      <c r="I33" s="8">
        <v>5057.2592438752827</v>
      </c>
      <c r="J33" s="8">
        <v>4919.0807294629167</v>
      </c>
      <c r="K33" s="8">
        <v>3073.2026871220601</v>
      </c>
      <c r="L33" s="8"/>
      <c r="M33" s="8"/>
      <c r="N33" s="8"/>
      <c r="O33" s="8"/>
    </row>
    <row r="34" spans="1:15" ht="15" x14ac:dyDescent="0.25">
      <c r="A34" s="8">
        <v>59</v>
      </c>
      <c r="B34" s="8"/>
      <c r="C34" s="8">
        <v>15020</v>
      </c>
      <c r="D34" s="8">
        <v>13245.60477871733</v>
      </c>
      <c r="E34" s="8">
        <v>9482.188635174447</v>
      </c>
      <c r="F34" s="8">
        <v>6438.1061619353632</v>
      </c>
      <c r="G34" s="8">
        <v>4253.2262860286728</v>
      </c>
      <c r="H34" s="8">
        <v>3953.5835061067037</v>
      </c>
      <c r="I34" s="8">
        <v>4336.6931010893113</v>
      </c>
      <c r="J34" s="8">
        <v>5156.375697885509</v>
      </c>
      <c r="K34" s="8">
        <v>4985.7922358158921</v>
      </c>
      <c r="L34" s="8"/>
      <c r="M34" s="8"/>
      <c r="N34" s="8"/>
      <c r="O34" s="8"/>
    </row>
    <row r="35" spans="1:15" ht="15" x14ac:dyDescent="0.25">
      <c r="A35" s="8">
        <v>64</v>
      </c>
      <c r="B35" s="8"/>
      <c r="C35" s="8">
        <v>24702</v>
      </c>
      <c r="D35" s="8">
        <v>21171.694561123739</v>
      </c>
      <c r="E35" s="8">
        <v>14183.823409428194</v>
      </c>
      <c r="F35" s="8">
        <v>10697.297071292118</v>
      </c>
      <c r="G35" s="8">
        <v>7295.0428067040802</v>
      </c>
      <c r="H35" s="8">
        <v>4661.1446032760132</v>
      </c>
      <c r="I35" s="8">
        <v>4128.3731472036807</v>
      </c>
      <c r="J35" s="8">
        <v>4400.5971761224864</v>
      </c>
      <c r="K35" s="8">
        <v>5176.1080657256725</v>
      </c>
      <c r="L35" s="8"/>
      <c r="M35" s="8"/>
      <c r="N35" s="8"/>
      <c r="O35" s="8"/>
    </row>
    <row r="36" spans="1:15" ht="15" x14ac:dyDescent="0.25">
      <c r="A36" s="8">
        <v>69</v>
      </c>
      <c r="B36" s="8"/>
      <c r="C36" s="8">
        <v>28128</v>
      </c>
      <c r="D36" s="8">
        <v>27036.942254850685</v>
      </c>
      <c r="E36" s="8">
        <v>22508.342402915474</v>
      </c>
      <c r="F36" s="8">
        <v>15369.869196920414</v>
      </c>
      <c r="G36" s="8">
        <v>12050.433391393017</v>
      </c>
      <c r="H36" s="8">
        <v>8261.2971443002116</v>
      </c>
      <c r="I36" s="8">
        <v>5109.2635545962758</v>
      </c>
      <c r="J36" s="8">
        <v>4297.5348891396015</v>
      </c>
      <c r="K36" s="8">
        <v>4431.116051036518</v>
      </c>
      <c r="L36" s="8"/>
      <c r="M36" s="8"/>
      <c r="N36" s="8"/>
      <c r="O36" s="8"/>
    </row>
    <row r="37" spans="1:15" ht="15" x14ac:dyDescent="0.25">
      <c r="A37" s="8">
        <v>74</v>
      </c>
      <c r="B37" s="8"/>
      <c r="C37" s="8">
        <v>30165</v>
      </c>
      <c r="D37" s="8">
        <v>28245.343787073391</v>
      </c>
      <c r="E37" s="8">
        <v>25630.083609979822</v>
      </c>
      <c r="F37" s="8">
        <v>21412.418582643393</v>
      </c>
      <c r="G37" s="8">
        <v>14217.35923206651</v>
      </c>
      <c r="H37" s="8">
        <v>11251.78692635868</v>
      </c>
      <c r="I37" s="8">
        <v>7718.4092626538786</v>
      </c>
      <c r="J37" s="8">
        <v>4752.8662808147528</v>
      </c>
      <c r="K37" s="8">
        <v>3961.7032517108096</v>
      </c>
      <c r="L37" s="8"/>
      <c r="M37" s="8"/>
      <c r="N37" s="8"/>
      <c r="O37" s="8"/>
    </row>
    <row r="38" spans="1:15" ht="15" x14ac:dyDescent="0.25">
      <c r="A38" s="8">
        <v>79</v>
      </c>
      <c r="B38" s="8"/>
      <c r="C38" s="8">
        <v>17308</v>
      </c>
      <c r="D38" s="8">
        <v>20798.673852904478</v>
      </c>
      <c r="E38" s="8">
        <v>23771.393540042554</v>
      </c>
      <c r="F38" s="8">
        <v>21576.510414669785</v>
      </c>
      <c r="G38" s="8">
        <v>17975.58788729112</v>
      </c>
      <c r="H38" s="8">
        <v>11933.816314289093</v>
      </c>
      <c r="I38" s="8">
        <v>9455.4452625487447</v>
      </c>
      <c r="J38" s="8">
        <v>6481.7972725609034</v>
      </c>
      <c r="K38" s="8">
        <v>4003.4743242946261</v>
      </c>
      <c r="L38" s="8"/>
      <c r="M38" s="8"/>
      <c r="N38" s="8"/>
      <c r="O38" s="8"/>
    </row>
    <row r="39" spans="1:15" ht="15" x14ac:dyDescent="0.25">
      <c r="A39" s="8">
        <v>84</v>
      </c>
      <c r="B39" s="8"/>
      <c r="C39" s="8">
        <v>9550</v>
      </c>
      <c r="D39" s="8">
        <v>11069.896049215818</v>
      </c>
      <c r="E39" s="8">
        <v>15606.825529088463</v>
      </c>
      <c r="F39" s="8">
        <v>17620.79614194209</v>
      </c>
      <c r="G39" s="8">
        <v>16002.103562707965</v>
      </c>
      <c r="H39" s="8">
        <v>13238.04252257925</v>
      </c>
      <c r="I39" s="8">
        <v>8793.2737159242133</v>
      </c>
      <c r="J39" s="8">
        <v>6977.806452552034</v>
      </c>
      <c r="K39" s="8">
        <v>4777.0189730641887</v>
      </c>
      <c r="L39" s="8"/>
      <c r="M39" s="8"/>
      <c r="N39" s="8"/>
      <c r="O39" s="8"/>
    </row>
    <row r="40" spans="1:15" ht="15" x14ac:dyDescent="0.25">
      <c r="A40" s="8">
        <v>89</v>
      </c>
      <c r="B40" s="8"/>
      <c r="C40" s="8">
        <v>3805</v>
      </c>
      <c r="D40" s="8">
        <v>4738.9988905699975</v>
      </c>
      <c r="E40" s="8">
        <v>6452.4344177157118</v>
      </c>
      <c r="F40" s="8">
        <v>9118.3346721408761</v>
      </c>
      <c r="G40" s="8">
        <v>9998.5841699613302</v>
      </c>
      <c r="H40" s="8">
        <v>9090.6793902187565</v>
      </c>
      <c r="I40" s="8">
        <v>7391.1472800417905</v>
      </c>
      <c r="J40" s="8">
        <v>4916.5669341239109</v>
      </c>
      <c r="K40" s="8">
        <v>3915.8052604534523</v>
      </c>
      <c r="L40" s="8"/>
      <c r="M40" s="8"/>
      <c r="N40" s="8"/>
      <c r="O40" s="8"/>
    </row>
    <row r="41" spans="1:15" ht="15" x14ac:dyDescent="0.25">
      <c r="A41" s="8">
        <v>94</v>
      </c>
      <c r="B41" s="8"/>
      <c r="C41" s="8">
        <v>1285</v>
      </c>
      <c r="D41" s="8">
        <v>1637.2360740625477</v>
      </c>
      <c r="E41" s="8">
        <v>2041.5251430486246</v>
      </c>
      <c r="F41" s="8">
        <v>2779.6603041733438</v>
      </c>
      <c r="G41" s="8">
        <v>3928.1101189851979</v>
      </c>
      <c r="H41" s="8">
        <v>4307.3149939920868</v>
      </c>
      <c r="I41" s="8">
        <v>3916.1964311608663</v>
      </c>
      <c r="J41" s="8">
        <v>3184.0507576835216</v>
      </c>
      <c r="K41" s="8">
        <v>2118.0201230830394</v>
      </c>
      <c r="L41" s="8"/>
      <c r="M41" s="8"/>
      <c r="N41" s="8"/>
      <c r="O41" s="8"/>
    </row>
    <row r="42" spans="1:15" ht="15" x14ac:dyDescent="0.25">
      <c r="A42" s="8">
        <v>99</v>
      </c>
      <c r="B42" s="8"/>
      <c r="C42" s="8">
        <v>375</v>
      </c>
      <c r="D42" s="8">
        <v>527.65698156660392</v>
      </c>
      <c r="E42" s="8">
        <v>705.30900881955836</v>
      </c>
      <c r="F42" s="8">
        <v>879.47370445541708</v>
      </c>
      <c r="G42" s="8">
        <v>1197.4567901663975</v>
      </c>
      <c r="H42" s="8">
        <v>1692.2003481641364</v>
      </c>
      <c r="I42" s="8">
        <v>1855.5589613585068</v>
      </c>
      <c r="J42" s="8">
        <v>1687.0680208938759</v>
      </c>
      <c r="K42" s="8">
        <v>1371.6651614940736</v>
      </c>
      <c r="L42" s="8"/>
      <c r="M42" s="8"/>
      <c r="N42" s="8"/>
      <c r="O42" s="8"/>
    </row>
    <row r="43" spans="1:15" ht="15" x14ac:dyDescent="0.25">
      <c r="A43" s="8">
        <v>104</v>
      </c>
      <c r="B43" s="8"/>
      <c r="C43" s="8">
        <v>158</v>
      </c>
      <c r="D43" s="8">
        <v>175.64765556885604</v>
      </c>
      <c r="E43" s="8">
        <v>227.31066616557069</v>
      </c>
      <c r="F43" s="8">
        <v>303.84182574700782</v>
      </c>
      <c r="G43" s="8">
        <v>378.87066904965945</v>
      </c>
      <c r="H43" s="8">
        <v>515.85539505052827</v>
      </c>
      <c r="I43" s="8">
        <v>728.98720544692924</v>
      </c>
      <c r="J43" s="8">
        <v>799.36086956267445</v>
      </c>
      <c r="K43" s="8">
        <v>726.7762373909037</v>
      </c>
      <c r="L43" s="8"/>
      <c r="M43" s="8"/>
      <c r="N43" s="8"/>
      <c r="O43" s="8"/>
    </row>
    <row r="44" spans="1:15" ht="15" x14ac:dyDescent="0.25"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G45" s="8"/>
      <c r="H45" s="8"/>
      <c r="I45" s="8"/>
      <c r="J45" s="8"/>
      <c r="K45" s="8"/>
      <c r="L45" s="8"/>
      <c r="M45" s="8"/>
      <c r="N45" s="8"/>
      <c r="O4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7"/>
  <sheetViews>
    <sheetView workbookViewId="0">
      <selection activeCell="J7" sqref="J7:J11"/>
    </sheetView>
  </sheetViews>
  <sheetFormatPr defaultRowHeight="14.4" x14ac:dyDescent="0.3"/>
  <cols>
    <col min="12" max="12" width="9.109375" style="12"/>
    <col min="13" max="13" width="9.109375" style="8"/>
    <col min="15" max="15" width="12" bestFit="1" customWidth="1"/>
  </cols>
  <sheetData>
    <row r="1" spans="1:97" ht="150" x14ac:dyDescent="0.25">
      <c r="A1" t="s">
        <v>11</v>
      </c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 s="11" t="s">
        <v>14</v>
      </c>
      <c r="L1" s="13" t="s">
        <v>13</v>
      </c>
      <c r="M1" s="8">
        <v>2022</v>
      </c>
      <c r="N1" t="s">
        <v>12</v>
      </c>
      <c r="O1" t="s">
        <v>13</v>
      </c>
      <c r="P1">
        <v>2023</v>
      </c>
      <c r="Q1" t="s">
        <v>12</v>
      </c>
      <c r="R1" t="s">
        <v>13</v>
      </c>
      <c r="S1">
        <v>2024</v>
      </c>
      <c r="T1" t="s">
        <v>12</v>
      </c>
      <c r="U1" t="s">
        <v>13</v>
      </c>
      <c r="V1">
        <v>2025</v>
      </c>
      <c r="W1" t="s">
        <v>12</v>
      </c>
      <c r="X1" t="s">
        <v>13</v>
      </c>
      <c r="Y1">
        <v>2026</v>
      </c>
      <c r="Z1" t="s">
        <v>12</v>
      </c>
      <c r="AA1" t="s">
        <v>13</v>
      </c>
      <c r="AB1">
        <v>2027</v>
      </c>
      <c r="AC1" t="s">
        <v>12</v>
      </c>
      <c r="AD1" t="s">
        <v>13</v>
      </c>
      <c r="AE1">
        <v>2028</v>
      </c>
      <c r="AF1" t="s">
        <v>12</v>
      </c>
      <c r="AG1" t="s">
        <v>13</v>
      </c>
      <c r="AH1">
        <v>2029</v>
      </c>
      <c r="AI1" t="s">
        <v>12</v>
      </c>
      <c r="AJ1" t="s">
        <v>13</v>
      </c>
      <c r="AK1">
        <v>2030</v>
      </c>
      <c r="AL1" t="s">
        <v>12</v>
      </c>
      <c r="AM1" t="s">
        <v>13</v>
      </c>
      <c r="AN1" s="14">
        <v>2031</v>
      </c>
      <c r="AO1" t="s">
        <v>12</v>
      </c>
      <c r="AP1" t="s">
        <v>13</v>
      </c>
      <c r="AQ1">
        <v>2032</v>
      </c>
      <c r="AR1" t="s">
        <v>12</v>
      </c>
      <c r="AS1" t="s">
        <v>13</v>
      </c>
      <c r="AT1">
        <v>2033</v>
      </c>
      <c r="AU1" t="s">
        <v>12</v>
      </c>
      <c r="AV1" t="s">
        <v>13</v>
      </c>
      <c r="AW1">
        <v>2034</v>
      </c>
      <c r="AX1" t="s">
        <v>12</v>
      </c>
      <c r="AY1" t="s">
        <v>13</v>
      </c>
      <c r="AZ1">
        <v>2035</v>
      </c>
      <c r="BA1" t="s">
        <v>12</v>
      </c>
      <c r="BB1" t="s">
        <v>13</v>
      </c>
      <c r="BC1">
        <v>2036</v>
      </c>
      <c r="BD1" t="s">
        <v>12</v>
      </c>
      <c r="BE1" t="s">
        <v>13</v>
      </c>
      <c r="BF1">
        <v>2037</v>
      </c>
      <c r="BG1" t="s">
        <v>12</v>
      </c>
      <c r="BH1" t="s">
        <v>13</v>
      </c>
      <c r="BI1">
        <v>2038</v>
      </c>
      <c r="BJ1" t="s">
        <v>12</v>
      </c>
      <c r="BK1" t="s">
        <v>13</v>
      </c>
      <c r="BL1">
        <v>2039</v>
      </c>
      <c r="BM1" t="s">
        <v>12</v>
      </c>
      <c r="BN1" t="s">
        <v>13</v>
      </c>
      <c r="BO1">
        <v>2040</v>
      </c>
      <c r="BP1" t="s">
        <v>12</v>
      </c>
      <c r="BQ1" t="s">
        <v>13</v>
      </c>
      <c r="BR1">
        <v>2041</v>
      </c>
      <c r="BS1" t="s">
        <v>12</v>
      </c>
      <c r="BT1" t="s">
        <v>13</v>
      </c>
      <c r="BU1">
        <v>2042</v>
      </c>
      <c r="BV1" t="s">
        <v>12</v>
      </c>
      <c r="BW1" t="s">
        <v>13</v>
      </c>
      <c r="BX1">
        <v>2043</v>
      </c>
      <c r="BY1" t="s">
        <v>12</v>
      </c>
      <c r="BZ1" t="s">
        <v>13</v>
      </c>
      <c r="CA1">
        <v>2044</v>
      </c>
      <c r="CB1" t="s">
        <v>12</v>
      </c>
      <c r="CC1" t="s">
        <v>13</v>
      </c>
      <c r="CD1">
        <v>2045</v>
      </c>
      <c r="CE1" t="s">
        <v>12</v>
      </c>
      <c r="CF1" t="s">
        <v>13</v>
      </c>
      <c r="CG1">
        <v>2046</v>
      </c>
      <c r="CH1" t="s">
        <v>12</v>
      </c>
      <c r="CI1" t="s">
        <v>13</v>
      </c>
      <c r="CJ1">
        <v>2047</v>
      </c>
      <c r="CK1" t="s">
        <v>12</v>
      </c>
      <c r="CL1" t="s">
        <v>13</v>
      </c>
      <c r="CM1">
        <v>2048</v>
      </c>
      <c r="CN1" t="s">
        <v>12</v>
      </c>
      <c r="CO1" t="s">
        <v>13</v>
      </c>
      <c r="CP1">
        <v>2049</v>
      </c>
      <c r="CQ1" t="s">
        <v>12</v>
      </c>
      <c r="CR1" t="s">
        <v>13</v>
      </c>
      <c r="CS1">
        <v>2050</v>
      </c>
    </row>
    <row r="2" spans="1:97" ht="15" x14ac:dyDescent="0.25">
      <c r="A2">
        <v>16</v>
      </c>
      <c r="J2">
        <v>56</v>
      </c>
      <c r="K2">
        <v>200</v>
      </c>
      <c r="L2" s="12">
        <f>(J2+K2)*0.08</f>
        <v>20.48</v>
      </c>
      <c r="M2" s="10">
        <v>200</v>
      </c>
      <c r="N2">
        <v>200</v>
      </c>
      <c r="O2" s="10">
        <f>(M2+N2)*0.08</f>
        <v>32</v>
      </c>
      <c r="P2">
        <v>200</v>
      </c>
      <c r="Q2">
        <v>200</v>
      </c>
      <c r="R2" s="10">
        <f>(P2+Q2)*0.08</f>
        <v>32</v>
      </c>
      <c r="S2">
        <v>200</v>
      </c>
      <c r="T2">
        <v>200</v>
      </c>
      <c r="U2" s="10">
        <f>(S2+T2)*0.08</f>
        <v>32</v>
      </c>
      <c r="V2">
        <v>200</v>
      </c>
      <c r="W2">
        <v>200</v>
      </c>
      <c r="X2" s="10">
        <f>(V2+W2)*0.08</f>
        <v>32</v>
      </c>
      <c r="Y2">
        <v>200</v>
      </c>
      <c r="Z2">
        <v>200</v>
      </c>
      <c r="AA2" s="10">
        <f>(Y2+Z2)*0.08</f>
        <v>32</v>
      </c>
      <c r="AB2">
        <v>200</v>
      </c>
      <c r="AC2">
        <v>200</v>
      </c>
      <c r="AD2" s="10">
        <f>(AB2+AC2)*0.08</f>
        <v>32</v>
      </c>
      <c r="AE2">
        <v>200</v>
      </c>
      <c r="AF2">
        <v>200</v>
      </c>
      <c r="AG2" s="10">
        <f>(AE2+AF2)*0.08</f>
        <v>32</v>
      </c>
      <c r="AH2">
        <v>200</v>
      </c>
      <c r="AI2">
        <v>200</v>
      </c>
      <c r="AJ2" s="10">
        <f>(AH2+AI2)*0.08</f>
        <v>32</v>
      </c>
      <c r="AK2">
        <v>200</v>
      </c>
      <c r="AL2">
        <v>200</v>
      </c>
      <c r="AM2" s="10">
        <f>(AK2+AL2)*0.08</f>
        <v>32</v>
      </c>
      <c r="AN2">
        <v>200</v>
      </c>
      <c r="AO2">
        <v>200</v>
      </c>
      <c r="AP2" s="10">
        <f>(AN2+AO2)*0.08</f>
        <v>32</v>
      </c>
      <c r="AQ2">
        <v>200</v>
      </c>
      <c r="AR2">
        <v>200</v>
      </c>
      <c r="AS2" s="10">
        <f>(AQ2+AR2)*0.08</f>
        <v>32</v>
      </c>
      <c r="AT2">
        <v>200</v>
      </c>
      <c r="AU2">
        <v>200</v>
      </c>
      <c r="AV2" s="10">
        <f>(AT2+AU2)*0.08</f>
        <v>32</v>
      </c>
      <c r="AW2">
        <v>200</v>
      </c>
      <c r="AX2">
        <v>200</v>
      </c>
      <c r="AY2" s="10">
        <f>(AW2+AX2)*0.08</f>
        <v>32</v>
      </c>
      <c r="AZ2">
        <v>200</v>
      </c>
      <c r="BA2">
        <v>200</v>
      </c>
      <c r="BB2" s="10">
        <f>(AZ2+BA2)*0.08</f>
        <v>32</v>
      </c>
      <c r="BC2">
        <v>200</v>
      </c>
      <c r="BD2">
        <v>200</v>
      </c>
      <c r="BE2" s="10">
        <f>(BC2+BD2)*0.08</f>
        <v>32</v>
      </c>
      <c r="BF2">
        <v>200</v>
      </c>
      <c r="BG2">
        <v>200</v>
      </c>
      <c r="BH2" s="10">
        <f>(BF2+BG2)*0.08</f>
        <v>32</v>
      </c>
      <c r="BI2">
        <v>200</v>
      </c>
      <c r="BJ2">
        <v>200</v>
      </c>
      <c r="BK2" s="10">
        <f>(BI2+BJ2)*0.08</f>
        <v>32</v>
      </c>
      <c r="BL2">
        <v>200</v>
      </c>
      <c r="BM2">
        <v>200</v>
      </c>
      <c r="BN2" s="10">
        <f>(BL2+BM2)*0.08</f>
        <v>32</v>
      </c>
      <c r="BO2">
        <v>200</v>
      </c>
      <c r="BP2">
        <v>200</v>
      </c>
      <c r="BQ2" s="10">
        <f>(BO2+BP2)*0.08</f>
        <v>32</v>
      </c>
      <c r="BR2">
        <v>200</v>
      </c>
      <c r="BS2">
        <v>200</v>
      </c>
      <c r="BT2" s="10">
        <f>(BR2+BS2)*0.08</f>
        <v>32</v>
      </c>
      <c r="BU2">
        <v>200</v>
      </c>
      <c r="BV2">
        <v>200</v>
      </c>
      <c r="BW2" s="10">
        <f>(BU2+BV2)*0.08</f>
        <v>32</v>
      </c>
      <c r="BX2">
        <v>200</v>
      </c>
      <c r="BY2">
        <v>200</v>
      </c>
      <c r="BZ2" s="10">
        <f>(BX2+BY2)*0.08</f>
        <v>32</v>
      </c>
      <c r="CA2">
        <v>200</v>
      </c>
      <c r="CB2">
        <v>200</v>
      </c>
      <c r="CC2" s="10">
        <f>(CA2+CB2)*0.08</f>
        <v>32</v>
      </c>
      <c r="CD2">
        <v>200</v>
      </c>
      <c r="CE2">
        <v>200</v>
      </c>
      <c r="CF2" s="10">
        <f>(CD2+CE2)*0.08</f>
        <v>32</v>
      </c>
      <c r="CG2">
        <v>200</v>
      </c>
      <c r="CH2">
        <v>200</v>
      </c>
      <c r="CI2" s="10">
        <f>(CG2+CH2)*0.08</f>
        <v>32</v>
      </c>
      <c r="CJ2">
        <v>200</v>
      </c>
      <c r="CK2">
        <v>200</v>
      </c>
      <c r="CL2" s="10">
        <f>(CJ2+CK2)*0.08</f>
        <v>32</v>
      </c>
      <c r="CM2">
        <v>200</v>
      </c>
      <c r="CN2">
        <v>200</v>
      </c>
      <c r="CO2" s="10">
        <f>(CM2+CN2)*0.08</f>
        <v>32</v>
      </c>
      <c r="CP2">
        <v>200</v>
      </c>
      <c r="CQ2">
        <v>200</v>
      </c>
      <c r="CR2" s="10">
        <f>(CP2+CQ2)*0.08</f>
        <v>32</v>
      </c>
      <c r="CS2">
        <v>200</v>
      </c>
    </row>
    <row r="3" spans="1:97" ht="15" x14ac:dyDescent="0.25">
      <c r="A3">
        <v>17</v>
      </c>
      <c r="J3">
        <v>56</v>
      </c>
      <c r="K3">
        <v>200</v>
      </c>
      <c r="L3" s="12">
        <f>(J3+K3)*0.08</f>
        <v>20.48</v>
      </c>
      <c r="M3" s="10">
        <f>J2+K2-L2</f>
        <v>235.52</v>
      </c>
      <c r="N3">
        <v>200</v>
      </c>
      <c r="O3" s="10">
        <f>(M3+N3)*0.08</f>
        <v>34.8416</v>
      </c>
      <c r="P3" s="10">
        <f>M2+N2-O2</f>
        <v>368</v>
      </c>
      <c r="Q3">
        <v>200</v>
      </c>
      <c r="R3" s="10">
        <f>(P3+Q3)*0.08</f>
        <v>45.44</v>
      </c>
      <c r="S3" s="10">
        <f>P2+Q2-R2</f>
        <v>368</v>
      </c>
      <c r="T3">
        <v>200</v>
      </c>
      <c r="U3" s="10">
        <f>(S3+T3)*0.08</f>
        <v>45.44</v>
      </c>
      <c r="V3" s="10">
        <f>S2+T2-U2</f>
        <v>368</v>
      </c>
      <c r="W3">
        <v>200</v>
      </c>
      <c r="X3" s="10">
        <f>(V3+W3)*0.08</f>
        <v>45.44</v>
      </c>
      <c r="Y3" s="10">
        <f>V2+W2-X2</f>
        <v>368</v>
      </c>
      <c r="Z3">
        <v>200</v>
      </c>
      <c r="AA3" s="10">
        <f>(Y3+Z3)*0.08</f>
        <v>45.44</v>
      </c>
      <c r="AB3" s="10">
        <f>Y2+Z2-AA2</f>
        <v>368</v>
      </c>
      <c r="AC3">
        <v>200</v>
      </c>
      <c r="AD3" s="10">
        <f>(AB3+AC3)*0.08</f>
        <v>45.44</v>
      </c>
      <c r="AE3" s="10">
        <f>AB2+AC2-AD2</f>
        <v>368</v>
      </c>
      <c r="AF3">
        <v>200</v>
      </c>
      <c r="AG3" s="10">
        <f>(AE3+AF3)*0.08</f>
        <v>45.44</v>
      </c>
      <c r="AH3" s="10">
        <f>AE2+AF2-AG2</f>
        <v>368</v>
      </c>
      <c r="AI3">
        <v>200</v>
      </c>
      <c r="AJ3" s="10">
        <f>(AH3+AI3)*0.08</f>
        <v>45.44</v>
      </c>
      <c r="AK3" s="10">
        <f>AH2+AI2-AJ2</f>
        <v>368</v>
      </c>
      <c r="AL3">
        <v>200</v>
      </c>
      <c r="AM3" s="10">
        <f>(AK3+AL3)*0.08</f>
        <v>45.44</v>
      </c>
      <c r="AN3" s="10">
        <f>AK2+AL2-AM2</f>
        <v>368</v>
      </c>
      <c r="AO3">
        <v>200</v>
      </c>
      <c r="AP3" s="10">
        <f>(AN3+AO3)*0.08</f>
        <v>45.44</v>
      </c>
      <c r="AQ3" s="10">
        <f>AN2+AO2-AP2</f>
        <v>368</v>
      </c>
      <c r="AR3">
        <v>200</v>
      </c>
      <c r="AS3" s="10">
        <f>(AQ3+AR3)*0.08</f>
        <v>45.44</v>
      </c>
      <c r="AT3" s="10">
        <f>AQ2+AR2-AS2</f>
        <v>368</v>
      </c>
      <c r="AU3">
        <v>200</v>
      </c>
      <c r="AV3" s="10">
        <f>(AT3+AU3)*0.08</f>
        <v>45.44</v>
      </c>
      <c r="AW3" s="10">
        <f>AT2+AU2-AV2</f>
        <v>368</v>
      </c>
      <c r="AX3">
        <v>200</v>
      </c>
      <c r="AY3" s="10">
        <f>(AW3+AX3)*0.08</f>
        <v>45.44</v>
      </c>
      <c r="AZ3" s="10">
        <f>AW2+AX2-AY2</f>
        <v>368</v>
      </c>
      <c r="BA3">
        <v>200</v>
      </c>
      <c r="BB3" s="10">
        <f>(AZ3+BA3)*0.08</f>
        <v>45.44</v>
      </c>
      <c r="BC3" s="10">
        <f>AZ2+BA2-BB2</f>
        <v>368</v>
      </c>
      <c r="BD3">
        <v>200</v>
      </c>
      <c r="BE3" s="10">
        <f>(BC3+BD3)*0.08</f>
        <v>45.44</v>
      </c>
      <c r="BF3" s="10">
        <f>BC2+BD2-BE2</f>
        <v>368</v>
      </c>
      <c r="BG3">
        <v>200</v>
      </c>
      <c r="BH3" s="10">
        <f>(BF3+BG3)*0.08</f>
        <v>45.44</v>
      </c>
      <c r="BI3" s="10">
        <f>BF2+BG2-BH2</f>
        <v>368</v>
      </c>
      <c r="BJ3">
        <v>200</v>
      </c>
      <c r="BK3" s="10">
        <f>(BI3+BJ3)*0.08</f>
        <v>45.44</v>
      </c>
      <c r="BL3" s="10">
        <f>BI2+BJ2-BK2</f>
        <v>368</v>
      </c>
      <c r="BM3">
        <v>200</v>
      </c>
      <c r="BN3" s="10">
        <f>(BL3+BM3)*0.08</f>
        <v>45.44</v>
      </c>
      <c r="BO3" s="10">
        <f>BL2+BM2-BN2</f>
        <v>368</v>
      </c>
      <c r="BP3">
        <v>200</v>
      </c>
      <c r="BQ3" s="10">
        <f>(BO3+BP3)*0.08</f>
        <v>45.44</v>
      </c>
      <c r="BR3" s="10">
        <f>BO2+BP2-BQ2</f>
        <v>368</v>
      </c>
      <c r="BS3">
        <v>200</v>
      </c>
      <c r="BT3" s="10">
        <f>(BR3+BS3)*0.08</f>
        <v>45.44</v>
      </c>
      <c r="BU3" s="10">
        <f>BR2+BS2-BT2</f>
        <v>368</v>
      </c>
      <c r="BV3">
        <v>200</v>
      </c>
      <c r="BW3" s="10">
        <f>(BU3+BV3)*0.08</f>
        <v>45.44</v>
      </c>
      <c r="BX3" s="10">
        <f>BU2+BV2-BW2</f>
        <v>368</v>
      </c>
      <c r="BY3">
        <v>200</v>
      </c>
      <c r="BZ3" s="10">
        <f>(BX3+BY3)*0.08</f>
        <v>45.44</v>
      </c>
      <c r="CA3" s="10">
        <f>BX2+BY2-BZ2</f>
        <v>368</v>
      </c>
      <c r="CB3">
        <v>200</v>
      </c>
      <c r="CC3" s="10">
        <f>(CA3+CB3)*0.08</f>
        <v>45.44</v>
      </c>
      <c r="CD3" s="10">
        <f>CA2+CB2-CC2</f>
        <v>368</v>
      </c>
      <c r="CE3">
        <v>200</v>
      </c>
      <c r="CF3" s="10">
        <f>(CD3+CE3)*0.08</f>
        <v>45.44</v>
      </c>
      <c r="CG3" s="10">
        <f>CD2+CE2-CF2</f>
        <v>368</v>
      </c>
      <c r="CH3">
        <v>200</v>
      </c>
      <c r="CI3" s="10">
        <f>(CG3+CH3)*0.08</f>
        <v>45.44</v>
      </c>
      <c r="CJ3" s="10">
        <f>CG2+CH2-CI2</f>
        <v>368</v>
      </c>
      <c r="CK3">
        <v>200</v>
      </c>
      <c r="CL3" s="10">
        <f>(CJ3+CK3)*0.08</f>
        <v>45.44</v>
      </c>
      <c r="CM3" s="10">
        <f>CJ2+CK2-CL2</f>
        <v>368</v>
      </c>
      <c r="CN3">
        <v>200</v>
      </c>
      <c r="CO3" s="10">
        <f>(CM3+CN3)*0.08</f>
        <v>45.44</v>
      </c>
      <c r="CP3" s="10">
        <f>CM2+CN2-CO2</f>
        <v>368</v>
      </c>
      <c r="CQ3">
        <v>200</v>
      </c>
      <c r="CR3" s="10">
        <f>(CP3+CQ3)*0.08</f>
        <v>45.44</v>
      </c>
      <c r="CS3" s="10">
        <f>CP2+CQ2-CR2</f>
        <v>368</v>
      </c>
    </row>
    <row r="4" spans="1:97" ht="15" x14ac:dyDescent="0.25">
      <c r="A4">
        <v>18</v>
      </c>
      <c r="J4">
        <v>56</v>
      </c>
      <c r="K4">
        <v>307</v>
      </c>
      <c r="L4" s="12">
        <f>(J4+K4)*0.08</f>
        <v>29.04</v>
      </c>
      <c r="M4" s="10">
        <f t="shared" ref="M4:M55" si="0">J3+K3-L3</f>
        <v>235.52</v>
      </c>
      <c r="N4">
        <v>307</v>
      </c>
      <c r="O4" s="10">
        <f>(M4+N4)*0.08</f>
        <v>43.401600000000002</v>
      </c>
      <c r="P4" s="10">
        <f>M3+N3-O3</f>
        <v>400.67840000000001</v>
      </c>
      <c r="Q4">
        <v>307</v>
      </c>
      <c r="R4" s="10">
        <f>(P4+Q4)*0.08</f>
        <v>56.614272</v>
      </c>
      <c r="S4" s="10">
        <f>P3+Q3-R3</f>
        <v>522.55999999999995</v>
      </c>
      <c r="T4">
        <v>307</v>
      </c>
      <c r="U4" s="10">
        <f>(S4+T4)*0.08</f>
        <v>66.364800000000002</v>
      </c>
      <c r="V4" s="10">
        <f t="shared" ref="V4:V56" si="1">S3+T3-U3</f>
        <v>522.55999999999995</v>
      </c>
      <c r="W4">
        <v>307</v>
      </c>
      <c r="X4" s="10">
        <f>(V4+W4)*0.08</f>
        <v>66.364800000000002</v>
      </c>
      <c r="Y4" s="10">
        <f t="shared" ref="Y4:Y56" si="2">V3+W3-X3</f>
        <v>522.55999999999995</v>
      </c>
      <c r="Z4">
        <v>307</v>
      </c>
      <c r="AA4" s="10">
        <f>(Y4+Z4)*0.08</f>
        <v>66.364800000000002</v>
      </c>
      <c r="AB4" s="10">
        <f t="shared" ref="AB4:AB56" si="3">Y3+Z3-AA3</f>
        <v>522.55999999999995</v>
      </c>
      <c r="AC4">
        <v>307</v>
      </c>
      <c r="AD4" s="10">
        <f>(AB4+AC4)*0.08</f>
        <v>66.364800000000002</v>
      </c>
      <c r="AE4" s="10">
        <f t="shared" ref="AE4:AE56" si="4">AB3+AC3-AD3</f>
        <v>522.55999999999995</v>
      </c>
      <c r="AF4">
        <v>307</v>
      </c>
      <c r="AG4" s="10">
        <f>(AE4+AF4)*0.08</f>
        <v>66.364800000000002</v>
      </c>
      <c r="AH4" s="10">
        <f t="shared" ref="AH4:AH56" si="5">AE3+AF3-AG3</f>
        <v>522.55999999999995</v>
      </c>
      <c r="AI4">
        <v>307</v>
      </c>
      <c r="AJ4" s="10">
        <f>(AH4+AI4)*0.08</f>
        <v>66.364800000000002</v>
      </c>
      <c r="AK4" s="10">
        <f t="shared" ref="AK4:AK56" si="6">AH3+AI3-AJ3</f>
        <v>522.55999999999995</v>
      </c>
      <c r="AL4">
        <v>307</v>
      </c>
      <c r="AM4" s="10">
        <f>(AK4+AL4)*0.08</f>
        <v>66.364800000000002</v>
      </c>
      <c r="AN4" s="10">
        <f t="shared" ref="AN4:AN56" si="7">AK3+AL3-AM3</f>
        <v>522.55999999999995</v>
      </c>
      <c r="AO4">
        <v>307</v>
      </c>
      <c r="AP4" s="10">
        <f>(AN4+AO4)*0.08</f>
        <v>66.364800000000002</v>
      </c>
      <c r="AQ4" s="10">
        <f t="shared" ref="AQ4:AQ56" si="8">AN3+AO3-AP3</f>
        <v>522.55999999999995</v>
      </c>
      <c r="AR4">
        <v>307</v>
      </c>
      <c r="AS4" s="10">
        <f>(AQ4+AR4)*0.08</f>
        <v>66.364800000000002</v>
      </c>
      <c r="AT4" s="10">
        <f t="shared" ref="AT4:AT56" si="9">AQ3+AR3-AS3</f>
        <v>522.55999999999995</v>
      </c>
      <c r="AU4">
        <v>307</v>
      </c>
      <c r="AV4" s="10">
        <f>(AT4+AU4)*0.08</f>
        <v>66.364800000000002</v>
      </c>
      <c r="AW4" s="10">
        <f t="shared" ref="AW4:AW56" si="10">AT3+AU3-AV3</f>
        <v>522.55999999999995</v>
      </c>
      <c r="AX4">
        <v>307</v>
      </c>
      <c r="AY4" s="10">
        <f>(AW4+AX4)*0.08</f>
        <v>66.364800000000002</v>
      </c>
      <c r="AZ4" s="10">
        <f t="shared" ref="AZ4:AZ56" si="11">AW3+AX3-AY3</f>
        <v>522.55999999999995</v>
      </c>
      <c r="BA4">
        <v>307</v>
      </c>
      <c r="BB4" s="10">
        <f>(AZ4+BA4)*0.08</f>
        <v>66.364800000000002</v>
      </c>
      <c r="BC4" s="10">
        <f t="shared" ref="BC4:BC56" si="12">AZ3+BA3-BB3</f>
        <v>522.55999999999995</v>
      </c>
      <c r="BD4">
        <v>307</v>
      </c>
      <c r="BE4" s="10">
        <f>(BC4+BD4)*0.08</f>
        <v>66.364800000000002</v>
      </c>
      <c r="BF4" s="10">
        <f t="shared" ref="BF4:BF56" si="13">BC3+BD3-BE3</f>
        <v>522.55999999999995</v>
      </c>
      <c r="BG4">
        <v>307</v>
      </c>
      <c r="BH4" s="10">
        <f>(BF4+BG4)*0.08</f>
        <v>66.364800000000002</v>
      </c>
      <c r="BI4" s="10">
        <f t="shared" ref="BI4:BI56" si="14">BF3+BG3-BH3</f>
        <v>522.55999999999995</v>
      </c>
      <c r="BJ4">
        <v>307</v>
      </c>
      <c r="BK4" s="10">
        <f>(BI4+BJ4)*0.08</f>
        <v>66.364800000000002</v>
      </c>
      <c r="BL4" s="10">
        <f t="shared" ref="BL4:BL56" si="15">BI3+BJ3-BK3</f>
        <v>522.55999999999995</v>
      </c>
      <c r="BM4">
        <v>307</v>
      </c>
      <c r="BN4" s="10">
        <f>(BL4+BM4)*0.08</f>
        <v>66.364800000000002</v>
      </c>
      <c r="BO4" s="10">
        <f t="shared" ref="BO4:BO56" si="16">BL3+BM3-BN3</f>
        <v>522.55999999999995</v>
      </c>
      <c r="BP4">
        <v>307</v>
      </c>
      <c r="BQ4" s="10">
        <f>(BO4+BP4)*0.08</f>
        <v>66.364800000000002</v>
      </c>
      <c r="BR4" s="10">
        <f t="shared" ref="BR4:BR56" si="17">BO3+BP3-BQ3</f>
        <v>522.55999999999995</v>
      </c>
      <c r="BS4">
        <v>307</v>
      </c>
      <c r="BT4" s="10">
        <f>(BR4+BS4)*0.08</f>
        <v>66.364800000000002</v>
      </c>
      <c r="BU4" s="10">
        <f t="shared" ref="BU4:BU56" si="18">BR3+BS3-BT3</f>
        <v>522.55999999999995</v>
      </c>
      <c r="BV4">
        <v>307</v>
      </c>
      <c r="BW4" s="10">
        <f>(BU4+BV4)*0.08</f>
        <v>66.364800000000002</v>
      </c>
      <c r="BX4" s="10">
        <f t="shared" ref="BX4:BX56" si="19">BU3+BV3-BW3</f>
        <v>522.55999999999995</v>
      </c>
      <c r="BY4">
        <v>307</v>
      </c>
      <c r="BZ4" s="10">
        <f>(BX4+BY4)*0.08</f>
        <v>66.364800000000002</v>
      </c>
      <c r="CA4" s="10">
        <f t="shared" ref="CA4:CA56" si="20">BX3+BY3-BZ3</f>
        <v>522.55999999999995</v>
      </c>
      <c r="CB4">
        <v>307</v>
      </c>
      <c r="CC4" s="10">
        <f>(CA4+CB4)*0.08</f>
        <v>66.364800000000002</v>
      </c>
      <c r="CD4" s="10">
        <f t="shared" ref="CD4:CD56" si="21">CA3+CB3-CC3</f>
        <v>522.55999999999995</v>
      </c>
      <c r="CE4">
        <v>307</v>
      </c>
      <c r="CF4" s="10">
        <f>(CD4+CE4)*0.08</f>
        <v>66.364800000000002</v>
      </c>
      <c r="CG4" s="10">
        <f t="shared" ref="CG4:CG56" si="22">CD3+CE3-CF3</f>
        <v>522.55999999999995</v>
      </c>
      <c r="CH4">
        <v>307</v>
      </c>
      <c r="CI4" s="10">
        <f>(CG4+CH4)*0.08</f>
        <v>66.364800000000002</v>
      </c>
      <c r="CJ4" s="10">
        <f t="shared" ref="CJ4:CJ56" si="23">CG3+CH3-CI3</f>
        <v>522.55999999999995</v>
      </c>
      <c r="CK4">
        <v>307</v>
      </c>
      <c r="CL4" s="10">
        <f>(CJ4+CK4)*0.08</f>
        <v>66.364800000000002</v>
      </c>
      <c r="CM4" s="10">
        <f t="shared" ref="CM4:CM56" si="24">CJ3+CK3-CL3</f>
        <v>522.55999999999995</v>
      </c>
      <c r="CN4">
        <v>307</v>
      </c>
      <c r="CO4" s="10">
        <f>(CM4+CN4)*0.08</f>
        <v>66.364800000000002</v>
      </c>
      <c r="CP4" s="10">
        <f t="shared" ref="CP4:CP56" si="25">CM3+CN3-CO3</f>
        <v>522.55999999999995</v>
      </c>
      <c r="CQ4">
        <v>307</v>
      </c>
      <c r="CR4" s="10">
        <f>(CP4+CQ4)*0.08</f>
        <v>66.364800000000002</v>
      </c>
      <c r="CS4" s="10">
        <f t="shared" ref="CS4:CS56" si="26">CP3+CQ3-CR3</f>
        <v>522.55999999999995</v>
      </c>
    </row>
    <row r="5" spans="1:97" ht="15" x14ac:dyDescent="0.25">
      <c r="A5">
        <v>19</v>
      </c>
      <c r="J5">
        <v>56</v>
      </c>
      <c r="K5">
        <v>307</v>
      </c>
      <c r="L5" s="12">
        <f>(J5+K5)*0.08</f>
        <v>29.04</v>
      </c>
      <c r="M5" s="10">
        <f t="shared" si="0"/>
        <v>333.96</v>
      </c>
      <c r="N5">
        <v>307</v>
      </c>
      <c r="O5" s="10">
        <f>(M5+N5)*0.08</f>
        <v>51.276800000000001</v>
      </c>
      <c r="P5" s="10">
        <f t="shared" ref="P5:P55" si="27">M4+N4-O4</f>
        <v>499.11839999999995</v>
      </c>
      <c r="Q5">
        <v>307</v>
      </c>
      <c r="R5" s="10">
        <f>(P5+Q5)*0.08</f>
        <v>64.489471999999992</v>
      </c>
      <c r="S5" s="10">
        <f t="shared" ref="S5:S56" si="28">P4+Q4-R4</f>
        <v>651.06412799999998</v>
      </c>
      <c r="T5">
        <v>307</v>
      </c>
      <c r="U5" s="10">
        <f>(S5+T5)*0.08</f>
        <v>76.64513024</v>
      </c>
      <c r="V5" s="10">
        <f t="shared" si="1"/>
        <v>763.19519999999989</v>
      </c>
      <c r="W5">
        <v>307</v>
      </c>
      <c r="X5" s="10">
        <f>(V5+W5)*0.08</f>
        <v>85.615615999999989</v>
      </c>
      <c r="Y5" s="10">
        <f t="shared" si="2"/>
        <v>763.19519999999989</v>
      </c>
      <c r="Z5">
        <v>307</v>
      </c>
      <c r="AA5" s="10">
        <f>(Y5+Z5)*0.08</f>
        <v>85.615615999999989</v>
      </c>
      <c r="AB5" s="10">
        <f t="shared" si="3"/>
        <v>763.19519999999989</v>
      </c>
      <c r="AC5">
        <v>307</v>
      </c>
      <c r="AD5" s="10">
        <f>(AB5+AC5)*0.08</f>
        <v>85.615615999999989</v>
      </c>
      <c r="AE5" s="10">
        <f t="shared" si="4"/>
        <v>763.19519999999989</v>
      </c>
      <c r="AF5">
        <v>307</v>
      </c>
      <c r="AG5" s="10">
        <f>(AE5+AF5)*0.08</f>
        <v>85.615615999999989</v>
      </c>
      <c r="AH5" s="10">
        <f t="shared" si="5"/>
        <v>763.19519999999989</v>
      </c>
      <c r="AI5">
        <v>307</v>
      </c>
      <c r="AJ5" s="10">
        <f>(AH5+AI5)*0.08</f>
        <v>85.615615999999989</v>
      </c>
      <c r="AK5" s="10">
        <f t="shared" si="6"/>
        <v>763.19519999999989</v>
      </c>
      <c r="AL5">
        <v>307</v>
      </c>
      <c r="AM5" s="10">
        <f>(AK5+AL5)*0.08</f>
        <v>85.615615999999989</v>
      </c>
      <c r="AN5" s="10">
        <f t="shared" si="7"/>
        <v>763.19519999999989</v>
      </c>
      <c r="AO5">
        <v>307</v>
      </c>
      <c r="AP5" s="10">
        <f>(AN5+AO5)*0.08</f>
        <v>85.615615999999989</v>
      </c>
      <c r="AQ5" s="10">
        <f t="shared" si="8"/>
        <v>763.19519999999989</v>
      </c>
      <c r="AR5">
        <v>307</v>
      </c>
      <c r="AS5" s="10">
        <f>(AQ5+AR5)*0.08</f>
        <v>85.615615999999989</v>
      </c>
      <c r="AT5" s="10">
        <f t="shared" si="9"/>
        <v>763.19519999999989</v>
      </c>
      <c r="AU5">
        <v>307</v>
      </c>
      <c r="AV5" s="10">
        <f>(AT5+AU5)*0.08</f>
        <v>85.615615999999989</v>
      </c>
      <c r="AW5" s="10">
        <f t="shared" si="10"/>
        <v>763.19519999999989</v>
      </c>
      <c r="AX5">
        <v>307</v>
      </c>
      <c r="AY5" s="10">
        <f>(AW5+AX5)*0.08</f>
        <v>85.615615999999989</v>
      </c>
      <c r="AZ5" s="10">
        <f t="shared" si="11"/>
        <v>763.19519999999989</v>
      </c>
      <c r="BA5">
        <v>307</v>
      </c>
      <c r="BB5" s="10">
        <f>(AZ5+BA5)*0.08</f>
        <v>85.615615999999989</v>
      </c>
      <c r="BC5" s="10">
        <f t="shared" si="12"/>
        <v>763.19519999999989</v>
      </c>
      <c r="BD5">
        <v>307</v>
      </c>
      <c r="BE5" s="10">
        <f>(BC5+BD5)*0.08</f>
        <v>85.615615999999989</v>
      </c>
      <c r="BF5" s="10">
        <f t="shared" si="13"/>
        <v>763.19519999999989</v>
      </c>
      <c r="BG5">
        <v>307</v>
      </c>
      <c r="BH5" s="10">
        <f>(BF5+BG5)*0.08</f>
        <v>85.615615999999989</v>
      </c>
      <c r="BI5" s="10">
        <f t="shared" si="14"/>
        <v>763.19519999999989</v>
      </c>
      <c r="BJ5">
        <v>307</v>
      </c>
      <c r="BK5" s="10">
        <f>(BI5+BJ5)*0.08</f>
        <v>85.615615999999989</v>
      </c>
      <c r="BL5" s="10">
        <f t="shared" si="15"/>
        <v>763.19519999999989</v>
      </c>
      <c r="BM5">
        <v>307</v>
      </c>
      <c r="BN5" s="10">
        <f>(BL5+BM5)*0.08</f>
        <v>85.615615999999989</v>
      </c>
      <c r="BO5" s="10">
        <f t="shared" si="16"/>
        <v>763.19519999999989</v>
      </c>
      <c r="BP5">
        <v>307</v>
      </c>
      <c r="BQ5" s="10">
        <f>(BO5+BP5)*0.08</f>
        <v>85.615615999999989</v>
      </c>
      <c r="BR5" s="10">
        <f t="shared" si="17"/>
        <v>763.19519999999989</v>
      </c>
      <c r="BS5">
        <v>307</v>
      </c>
      <c r="BT5" s="10">
        <f>(BR5+BS5)*0.08</f>
        <v>85.615615999999989</v>
      </c>
      <c r="BU5" s="10">
        <f t="shared" si="18"/>
        <v>763.19519999999989</v>
      </c>
      <c r="BV5">
        <v>307</v>
      </c>
      <c r="BW5" s="10">
        <f>(BU5+BV5)*0.08</f>
        <v>85.615615999999989</v>
      </c>
      <c r="BX5" s="10">
        <f t="shared" si="19"/>
        <v>763.19519999999989</v>
      </c>
      <c r="BY5">
        <v>307</v>
      </c>
      <c r="BZ5" s="10">
        <f>(BX5+BY5)*0.08</f>
        <v>85.615615999999989</v>
      </c>
      <c r="CA5" s="10">
        <f t="shared" si="20"/>
        <v>763.19519999999989</v>
      </c>
      <c r="CB5">
        <v>307</v>
      </c>
      <c r="CC5" s="10">
        <f>(CA5+CB5)*0.08</f>
        <v>85.615615999999989</v>
      </c>
      <c r="CD5" s="10">
        <f t="shared" si="21"/>
        <v>763.19519999999989</v>
      </c>
      <c r="CE5">
        <v>307</v>
      </c>
      <c r="CF5" s="10">
        <f>(CD5+CE5)*0.08</f>
        <v>85.615615999999989</v>
      </c>
      <c r="CG5" s="10">
        <f t="shared" si="22"/>
        <v>763.19519999999989</v>
      </c>
      <c r="CH5">
        <v>307</v>
      </c>
      <c r="CI5" s="10">
        <f>(CG5+CH5)*0.08</f>
        <v>85.615615999999989</v>
      </c>
      <c r="CJ5" s="10">
        <f t="shared" si="23"/>
        <v>763.19519999999989</v>
      </c>
      <c r="CK5">
        <v>307</v>
      </c>
      <c r="CL5" s="10">
        <f>(CJ5+CK5)*0.08</f>
        <v>85.615615999999989</v>
      </c>
      <c r="CM5" s="10">
        <f t="shared" si="24"/>
        <v>763.19519999999989</v>
      </c>
      <c r="CN5">
        <v>307</v>
      </c>
      <c r="CO5" s="10">
        <f>(CM5+CN5)*0.08</f>
        <v>85.615615999999989</v>
      </c>
      <c r="CP5" s="10">
        <f t="shared" si="25"/>
        <v>763.19519999999989</v>
      </c>
      <c r="CQ5">
        <v>307</v>
      </c>
      <c r="CR5" s="10">
        <f>(CP5+CQ5)*0.08</f>
        <v>85.615615999999989</v>
      </c>
      <c r="CS5" s="10">
        <f t="shared" si="26"/>
        <v>763.19519999999989</v>
      </c>
    </row>
    <row r="6" spans="1:97" ht="15" x14ac:dyDescent="0.25">
      <c r="A6">
        <v>20</v>
      </c>
      <c r="J6">
        <v>56</v>
      </c>
      <c r="K6">
        <v>107</v>
      </c>
      <c r="L6" s="12">
        <f>J6*0.0625</f>
        <v>3.5</v>
      </c>
      <c r="M6" s="10">
        <f>J5+K5-L5</f>
        <v>333.96</v>
      </c>
      <c r="N6" s="9">
        <v>107</v>
      </c>
      <c r="O6" s="12">
        <f>M6*0.0625</f>
        <v>20.872499999999999</v>
      </c>
      <c r="P6" s="10">
        <f>M5+N5-O5</f>
        <v>589.68320000000006</v>
      </c>
      <c r="Q6" s="9">
        <v>107</v>
      </c>
      <c r="R6" s="12">
        <f>P6*0.0625</f>
        <v>36.855200000000004</v>
      </c>
      <c r="S6" s="10">
        <f t="shared" si="28"/>
        <v>741.62892799999997</v>
      </c>
      <c r="T6" s="9">
        <v>107</v>
      </c>
      <c r="U6" s="12">
        <f>S6*0.0625</f>
        <v>46.351807999999998</v>
      </c>
      <c r="V6" s="10">
        <f t="shared" si="1"/>
        <v>881.41899776000002</v>
      </c>
      <c r="W6" s="9">
        <v>107</v>
      </c>
      <c r="X6" s="12">
        <f>V6*0.0625</f>
        <v>55.088687360000002</v>
      </c>
      <c r="Y6" s="10">
        <f t="shared" si="2"/>
        <v>984.57958399999984</v>
      </c>
      <c r="Z6" s="9">
        <v>107</v>
      </c>
      <c r="AA6" s="12">
        <f>Y6*0.0625</f>
        <v>61.53622399999999</v>
      </c>
      <c r="AB6" s="10">
        <f t="shared" si="3"/>
        <v>984.57958399999984</v>
      </c>
      <c r="AC6" s="9">
        <v>107</v>
      </c>
      <c r="AD6" s="12">
        <f>AB6*0.0625</f>
        <v>61.53622399999999</v>
      </c>
      <c r="AE6" s="10">
        <f t="shared" si="4"/>
        <v>984.57958399999984</v>
      </c>
      <c r="AF6" s="9">
        <v>107</v>
      </c>
      <c r="AG6" s="12">
        <f>AE6*0.0625</f>
        <v>61.53622399999999</v>
      </c>
      <c r="AH6" s="10">
        <f t="shared" si="5"/>
        <v>984.57958399999984</v>
      </c>
      <c r="AI6" s="9">
        <v>107</v>
      </c>
      <c r="AJ6" s="12">
        <f>AH6*0.0625</f>
        <v>61.53622399999999</v>
      </c>
      <c r="AK6" s="10">
        <f t="shared" si="6"/>
        <v>984.57958399999984</v>
      </c>
      <c r="AL6" s="9">
        <v>107</v>
      </c>
      <c r="AM6" s="12">
        <f>AK6*0.0625</f>
        <v>61.53622399999999</v>
      </c>
      <c r="AN6" s="10">
        <f t="shared" si="7"/>
        <v>984.57958399999984</v>
      </c>
      <c r="AO6" s="9">
        <v>107</v>
      </c>
      <c r="AP6" s="12">
        <f>AN6*0.0625</f>
        <v>61.53622399999999</v>
      </c>
      <c r="AQ6" s="10">
        <f t="shared" si="8"/>
        <v>984.57958399999984</v>
      </c>
      <c r="AR6" s="9">
        <v>107</v>
      </c>
      <c r="AS6" s="12">
        <f>AQ6*0.0625</f>
        <v>61.53622399999999</v>
      </c>
      <c r="AT6" s="10">
        <f t="shared" si="9"/>
        <v>984.57958399999984</v>
      </c>
      <c r="AU6" s="9">
        <v>107</v>
      </c>
      <c r="AV6" s="12">
        <f>AT6*0.0625</f>
        <v>61.53622399999999</v>
      </c>
      <c r="AW6" s="10">
        <f t="shared" si="10"/>
        <v>984.57958399999984</v>
      </c>
      <c r="AX6" s="9">
        <v>107</v>
      </c>
      <c r="AY6" s="12">
        <f>AW6*0.0625</f>
        <v>61.53622399999999</v>
      </c>
      <c r="AZ6" s="10">
        <f t="shared" si="11"/>
        <v>984.57958399999984</v>
      </c>
      <c r="BA6" s="9">
        <v>107</v>
      </c>
      <c r="BB6" s="12">
        <f>AZ6*0.0625</f>
        <v>61.53622399999999</v>
      </c>
      <c r="BC6" s="10">
        <f t="shared" si="12"/>
        <v>984.57958399999984</v>
      </c>
      <c r="BD6" s="9">
        <v>107</v>
      </c>
      <c r="BE6" s="12">
        <f>BC6*0.0625</f>
        <v>61.53622399999999</v>
      </c>
      <c r="BF6" s="10">
        <f t="shared" si="13"/>
        <v>984.57958399999984</v>
      </c>
      <c r="BG6" s="9">
        <v>107</v>
      </c>
      <c r="BH6" s="12">
        <f>BF6*0.0625</f>
        <v>61.53622399999999</v>
      </c>
      <c r="BI6" s="10">
        <f t="shared" si="14"/>
        <v>984.57958399999984</v>
      </c>
      <c r="BJ6" s="9">
        <v>107</v>
      </c>
      <c r="BK6" s="12">
        <f>BI6*0.0625</f>
        <v>61.53622399999999</v>
      </c>
      <c r="BL6" s="10">
        <f t="shared" si="15"/>
        <v>984.57958399999984</v>
      </c>
      <c r="BM6" s="9">
        <v>107</v>
      </c>
      <c r="BN6" s="12">
        <f>BL6*0.0625</f>
        <v>61.53622399999999</v>
      </c>
      <c r="BO6" s="10">
        <f t="shared" si="16"/>
        <v>984.57958399999984</v>
      </c>
      <c r="BP6" s="9">
        <v>107</v>
      </c>
      <c r="BQ6" s="12">
        <f>BO6*0.0625</f>
        <v>61.53622399999999</v>
      </c>
      <c r="BR6" s="10">
        <f t="shared" si="17"/>
        <v>984.57958399999984</v>
      </c>
      <c r="BS6" s="9">
        <v>107</v>
      </c>
      <c r="BT6" s="12">
        <f>BR6*0.0625</f>
        <v>61.53622399999999</v>
      </c>
      <c r="BU6" s="10">
        <f t="shared" si="18"/>
        <v>984.57958399999984</v>
      </c>
      <c r="BV6" s="9">
        <v>107</v>
      </c>
      <c r="BW6" s="12">
        <f>BU6*0.0625</f>
        <v>61.53622399999999</v>
      </c>
      <c r="BX6" s="10">
        <f t="shared" si="19"/>
        <v>984.57958399999984</v>
      </c>
      <c r="BY6" s="9">
        <v>107</v>
      </c>
      <c r="BZ6" s="12">
        <f>BX6*0.0625</f>
        <v>61.53622399999999</v>
      </c>
      <c r="CA6" s="10">
        <f t="shared" si="20"/>
        <v>984.57958399999984</v>
      </c>
      <c r="CB6" s="9">
        <v>107</v>
      </c>
      <c r="CC6" s="12">
        <f>CA6*0.0625</f>
        <v>61.53622399999999</v>
      </c>
      <c r="CD6" s="10">
        <f t="shared" si="21"/>
        <v>984.57958399999984</v>
      </c>
      <c r="CE6" s="9">
        <v>107</v>
      </c>
      <c r="CF6" s="12">
        <f>CD6*0.0625</f>
        <v>61.53622399999999</v>
      </c>
      <c r="CG6" s="10">
        <f t="shared" si="22"/>
        <v>984.57958399999984</v>
      </c>
      <c r="CH6" s="9">
        <v>107</v>
      </c>
      <c r="CI6" s="12">
        <f>CG6*0.0625</f>
        <v>61.53622399999999</v>
      </c>
      <c r="CJ6" s="10">
        <f t="shared" si="23"/>
        <v>984.57958399999984</v>
      </c>
      <c r="CK6" s="9">
        <v>107</v>
      </c>
      <c r="CL6" s="12">
        <f>CJ6*0.0625</f>
        <v>61.53622399999999</v>
      </c>
      <c r="CM6" s="10">
        <f t="shared" si="24"/>
        <v>984.57958399999984</v>
      </c>
      <c r="CN6" s="9">
        <v>107</v>
      </c>
      <c r="CO6" s="12">
        <f>CM6*0.0625</f>
        <v>61.53622399999999</v>
      </c>
      <c r="CP6" s="10">
        <f t="shared" si="25"/>
        <v>984.57958399999984</v>
      </c>
      <c r="CQ6" s="9">
        <v>107</v>
      </c>
      <c r="CR6" s="12">
        <f>CP6*0.0625</f>
        <v>61.53622399999999</v>
      </c>
      <c r="CS6" s="10">
        <f t="shared" si="26"/>
        <v>984.57958399999984</v>
      </c>
    </row>
    <row r="7" spans="1:97" ht="15" x14ac:dyDescent="0.25">
      <c r="A7">
        <v>21</v>
      </c>
      <c r="J7">
        <v>511</v>
      </c>
      <c r="K7">
        <v>107</v>
      </c>
      <c r="L7" s="12">
        <f t="shared" ref="L7:L46" si="29">J7*0.0625</f>
        <v>31.9375</v>
      </c>
      <c r="M7" s="10">
        <f>J6+K6-L6</f>
        <v>159.5</v>
      </c>
      <c r="N7" s="9">
        <v>107</v>
      </c>
      <c r="O7" s="12">
        <f t="shared" ref="O7:O47" si="30">M7*0.0625</f>
        <v>9.96875</v>
      </c>
      <c r="P7" s="10">
        <f>M6+N6-O6</f>
        <v>420.08749999999998</v>
      </c>
      <c r="Q7" s="9">
        <v>107</v>
      </c>
      <c r="R7" s="12">
        <f t="shared" ref="R7:R47" si="31">P7*0.0625</f>
        <v>26.255468749999999</v>
      </c>
      <c r="S7" s="10">
        <f t="shared" si="28"/>
        <v>659.82800000000009</v>
      </c>
      <c r="T7" s="9">
        <v>107</v>
      </c>
      <c r="U7" s="12">
        <f t="shared" ref="U7:U46" si="32">S7*0.0625</f>
        <v>41.239250000000006</v>
      </c>
      <c r="V7" s="10">
        <f t="shared" si="1"/>
        <v>802.27711999999997</v>
      </c>
      <c r="W7" s="9">
        <v>107</v>
      </c>
      <c r="X7" s="12">
        <f t="shared" ref="X7:X47" si="33">V7*0.0625</f>
        <v>50.142319999999998</v>
      </c>
      <c r="Y7" s="10">
        <f t="shared" si="2"/>
        <v>933.33031040000003</v>
      </c>
      <c r="Z7" s="9">
        <v>107</v>
      </c>
      <c r="AA7" s="12">
        <f t="shared" ref="AA7:AA47" si="34">Y7*0.0625</f>
        <v>58.333144400000002</v>
      </c>
      <c r="AB7" s="10">
        <f t="shared" si="3"/>
        <v>1030.0433599999999</v>
      </c>
      <c r="AC7" s="9">
        <v>107</v>
      </c>
      <c r="AD7" s="12">
        <f t="shared" ref="AD7:AD46" si="35">AB7*0.0625</f>
        <v>64.377709999999993</v>
      </c>
      <c r="AE7" s="10">
        <f t="shared" si="4"/>
        <v>1030.0433599999999</v>
      </c>
      <c r="AF7" s="9">
        <v>107</v>
      </c>
      <c r="AG7" s="12">
        <f t="shared" ref="AG7:AG47" si="36">AE7*0.0625</f>
        <v>64.377709999999993</v>
      </c>
      <c r="AH7" s="10">
        <f t="shared" si="5"/>
        <v>1030.0433599999999</v>
      </c>
      <c r="AI7" s="9">
        <v>107</v>
      </c>
      <c r="AJ7" s="12">
        <f t="shared" ref="AJ7:AJ47" si="37">AH7*0.0625</f>
        <v>64.377709999999993</v>
      </c>
      <c r="AK7" s="10">
        <f t="shared" si="6"/>
        <v>1030.0433599999999</v>
      </c>
      <c r="AL7" s="9">
        <v>107</v>
      </c>
      <c r="AM7" s="12">
        <f t="shared" ref="AM7:AM47" si="38">AK7*0.0625</f>
        <v>64.377709999999993</v>
      </c>
      <c r="AN7" s="10">
        <f t="shared" si="7"/>
        <v>1030.0433599999999</v>
      </c>
      <c r="AO7" s="9">
        <v>107</v>
      </c>
      <c r="AP7" s="12">
        <f t="shared" ref="AP7:AP47" si="39">AN7*0.0625</f>
        <v>64.377709999999993</v>
      </c>
      <c r="AQ7" s="10">
        <f t="shared" si="8"/>
        <v>1030.0433599999999</v>
      </c>
      <c r="AR7" s="9">
        <v>107</v>
      </c>
      <c r="AS7" s="12">
        <f t="shared" ref="AS7:AS47" si="40">AQ7*0.0625</f>
        <v>64.377709999999993</v>
      </c>
      <c r="AT7" s="10">
        <f t="shared" si="9"/>
        <v>1030.0433599999999</v>
      </c>
      <c r="AU7" s="9">
        <v>107</v>
      </c>
      <c r="AV7" s="12">
        <f t="shared" ref="AV7:AV47" si="41">AT7*0.0625</f>
        <v>64.377709999999993</v>
      </c>
      <c r="AW7" s="10">
        <f t="shared" si="10"/>
        <v>1030.0433599999999</v>
      </c>
      <c r="AX7" s="9">
        <v>107</v>
      </c>
      <c r="AY7" s="12">
        <f t="shared" ref="AY7:AY47" si="42">AW7*0.0625</f>
        <v>64.377709999999993</v>
      </c>
      <c r="AZ7" s="10">
        <f t="shared" si="11"/>
        <v>1030.0433599999999</v>
      </c>
      <c r="BA7" s="9">
        <v>107</v>
      </c>
      <c r="BB7" s="12">
        <f t="shared" ref="BB7:BB47" si="43">AZ7*0.0625</f>
        <v>64.377709999999993</v>
      </c>
      <c r="BC7" s="10">
        <f t="shared" si="12"/>
        <v>1030.0433599999999</v>
      </c>
      <c r="BD7" s="9">
        <v>107</v>
      </c>
      <c r="BE7" s="12">
        <f t="shared" ref="BE7:BE47" si="44">BC7*0.0625</f>
        <v>64.377709999999993</v>
      </c>
      <c r="BF7" s="10">
        <f t="shared" si="13"/>
        <v>1030.0433599999999</v>
      </c>
      <c r="BG7" s="9">
        <v>107</v>
      </c>
      <c r="BH7" s="12">
        <f t="shared" ref="BH7:BH47" si="45">BF7*0.0625</f>
        <v>64.377709999999993</v>
      </c>
      <c r="BI7" s="10">
        <f t="shared" si="14"/>
        <v>1030.0433599999999</v>
      </c>
      <c r="BJ7" s="9">
        <v>107</v>
      </c>
      <c r="BK7" s="12">
        <f t="shared" ref="BK7:BK47" si="46">BI7*0.0625</f>
        <v>64.377709999999993</v>
      </c>
      <c r="BL7" s="10">
        <f t="shared" si="15"/>
        <v>1030.0433599999999</v>
      </c>
      <c r="BM7" s="9">
        <v>107</v>
      </c>
      <c r="BN7" s="12">
        <f t="shared" ref="BN7:BN46" si="47">BL7*0.0625</f>
        <v>64.377709999999993</v>
      </c>
      <c r="BO7" s="10">
        <f t="shared" si="16"/>
        <v>1030.0433599999999</v>
      </c>
      <c r="BP7" s="9">
        <v>107</v>
      </c>
      <c r="BQ7" s="12">
        <f t="shared" ref="BQ7:BQ47" si="48">BO7*0.0625</f>
        <v>64.377709999999993</v>
      </c>
      <c r="BR7" s="10">
        <f t="shared" si="17"/>
        <v>1030.0433599999999</v>
      </c>
      <c r="BS7" s="9">
        <v>107</v>
      </c>
      <c r="BT7" s="12">
        <f t="shared" ref="BT7:BT47" si="49">BR7*0.0625</f>
        <v>64.377709999999993</v>
      </c>
      <c r="BU7" s="10">
        <f t="shared" si="18"/>
        <v>1030.0433599999999</v>
      </c>
      <c r="BV7" s="9">
        <v>107</v>
      </c>
      <c r="BW7" s="12">
        <f t="shared" ref="BW7:BW47" si="50">BU7*0.0625</f>
        <v>64.377709999999993</v>
      </c>
      <c r="BX7" s="10">
        <f t="shared" si="19"/>
        <v>1030.0433599999999</v>
      </c>
      <c r="BY7" s="9">
        <v>107</v>
      </c>
      <c r="BZ7" s="12">
        <f t="shared" ref="BZ7:BZ47" si="51">BX7*0.0625</f>
        <v>64.377709999999993</v>
      </c>
      <c r="CA7" s="10">
        <f t="shared" si="20"/>
        <v>1030.0433599999999</v>
      </c>
      <c r="CB7" s="9">
        <v>107</v>
      </c>
      <c r="CC7" s="12">
        <f t="shared" ref="CC7:CC47" si="52">CA7*0.0625</f>
        <v>64.377709999999993</v>
      </c>
      <c r="CD7" s="10">
        <f t="shared" si="21"/>
        <v>1030.0433599999999</v>
      </c>
      <c r="CE7" s="9">
        <v>107</v>
      </c>
      <c r="CF7" s="12">
        <f t="shared" ref="CF7:CF46" si="53">CD7*0.0625</f>
        <v>64.377709999999993</v>
      </c>
      <c r="CG7" s="10">
        <f t="shared" si="22"/>
        <v>1030.0433599999999</v>
      </c>
      <c r="CH7" s="9">
        <v>107</v>
      </c>
      <c r="CI7" s="12">
        <f t="shared" ref="CI7:CI47" si="54">CG7*0.0625</f>
        <v>64.377709999999993</v>
      </c>
      <c r="CJ7" s="10">
        <f t="shared" si="23"/>
        <v>1030.0433599999999</v>
      </c>
      <c r="CK7" s="9">
        <v>107</v>
      </c>
      <c r="CL7" s="12">
        <f t="shared" ref="CL7:CL47" si="55">CJ7*0.0625</f>
        <v>64.377709999999993</v>
      </c>
      <c r="CM7" s="10">
        <f t="shared" si="24"/>
        <v>1030.0433599999999</v>
      </c>
      <c r="CN7" s="9">
        <v>107</v>
      </c>
      <c r="CO7" s="12">
        <f t="shared" ref="CO7:CO47" si="56">CM7*0.0625</f>
        <v>64.377709999999993</v>
      </c>
      <c r="CP7" s="10">
        <f t="shared" si="25"/>
        <v>1030.0433599999999</v>
      </c>
      <c r="CQ7" s="9">
        <v>107</v>
      </c>
      <c r="CR7" s="12">
        <f t="shared" ref="CR7:CR47" si="57">CP7*0.0625</f>
        <v>64.377709999999993</v>
      </c>
      <c r="CS7" s="10">
        <f t="shared" si="26"/>
        <v>1030.0433599999999</v>
      </c>
    </row>
    <row r="8" spans="1:97" ht="15" x14ac:dyDescent="0.25">
      <c r="A8">
        <v>22</v>
      </c>
      <c r="J8">
        <v>511</v>
      </c>
      <c r="K8">
        <v>107</v>
      </c>
      <c r="L8" s="12">
        <f t="shared" si="29"/>
        <v>31.9375</v>
      </c>
      <c r="M8" s="10">
        <f t="shared" si="0"/>
        <v>586.0625</v>
      </c>
      <c r="N8" s="9">
        <v>107</v>
      </c>
      <c r="O8" s="12">
        <f t="shared" si="30"/>
        <v>36.62890625</v>
      </c>
      <c r="P8" s="10">
        <f t="shared" si="27"/>
        <v>256.53125</v>
      </c>
      <c r="Q8" s="9">
        <v>107</v>
      </c>
      <c r="R8" s="12">
        <f t="shared" si="31"/>
        <v>16.033203125</v>
      </c>
      <c r="S8" s="10">
        <f t="shared" si="28"/>
        <v>500.83203125</v>
      </c>
      <c r="T8" s="9">
        <v>107</v>
      </c>
      <c r="U8" s="12">
        <f t="shared" si="32"/>
        <v>31.302001953125</v>
      </c>
      <c r="V8" s="10">
        <f t="shared" si="1"/>
        <v>725.58875000000012</v>
      </c>
      <c r="W8" s="9">
        <v>107</v>
      </c>
      <c r="X8" s="12">
        <f t="shared" si="33"/>
        <v>45.349296875000007</v>
      </c>
      <c r="Y8" s="10">
        <f t="shared" si="2"/>
        <v>859.13479999999993</v>
      </c>
      <c r="Z8" s="9">
        <v>107</v>
      </c>
      <c r="AA8" s="12">
        <f t="shared" si="34"/>
        <v>53.695924999999995</v>
      </c>
      <c r="AB8" s="10">
        <f t="shared" si="3"/>
        <v>981.99716600000011</v>
      </c>
      <c r="AC8" s="9">
        <v>107</v>
      </c>
      <c r="AD8" s="12">
        <f t="shared" si="35"/>
        <v>61.374822875000007</v>
      </c>
      <c r="AE8" s="10">
        <f t="shared" si="4"/>
        <v>1072.6656499999999</v>
      </c>
      <c r="AF8" s="9">
        <v>107</v>
      </c>
      <c r="AG8" s="12">
        <f t="shared" si="36"/>
        <v>67.041603124999995</v>
      </c>
      <c r="AH8" s="10">
        <f t="shared" si="5"/>
        <v>1072.6656499999999</v>
      </c>
      <c r="AI8" s="9">
        <v>107</v>
      </c>
      <c r="AJ8" s="12">
        <f t="shared" si="37"/>
        <v>67.041603124999995</v>
      </c>
      <c r="AK8" s="10">
        <f t="shared" si="6"/>
        <v>1072.6656499999999</v>
      </c>
      <c r="AL8" s="9">
        <v>107</v>
      </c>
      <c r="AM8" s="12">
        <f t="shared" si="38"/>
        <v>67.041603124999995</v>
      </c>
      <c r="AN8" s="10">
        <f t="shared" si="7"/>
        <v>1072.6656499999999</v>
      </c>
      <c r="AO8" s="9">
        <v>107</v>
      </c>
      <c r="AP8" s="12">
        <f t="shared" si="39"/>
        <v>67.041603124999995</v>
      </c>
      <c r="AQ8" s="10">
        <f t="shared" si="8"/>
        <v>1072.6656499999999</v>
      </c>
      <c r="AR8" s="9">
        <v>107</v>
      </c>
      <c r="AS8" s="12">
        <f t="shared" si="40"/>
        <v>67.041603124999995</v>
      </c>
      <c r="AT8" s="10">
        <f t="shared" si="9"/>
        <v>1072.6656499999999</v>
      </c>
      <c r="AU8" s="9">
        <v>107</v>
      </c>
      <c r="AV8" s="12">
        <f t="shared" si="41"/>
        <v>67.041603124999995</v>
      </c>
      <c r="AW8" s="10">
        <f t="shared" si="10"/>
        <v>1072.6656499999999</v>
      </c>
      <c r="AX8" s="9">
        <v>107</v>
      </c>
      <c r="AY8" s="12">
        <f t="shared" si="42"/>
        <v>67.041603124999995</v>
      </c>
      <c r="AZ8" s="10">
        <f t="shared" si="11"/>
        <v>1072.6656499999999</v>
      </c>
      <c r="BA8" s="9">
        <v>107</v>
      </c>
      <c r="BB8" s="12">
        <f t="shared" si="43"/>
        <v>67.041603124999995</v>
      </c>
      <c r="BC8" s="10">
        <f t="shared" si="12"/>
        <v>1072.6656499999999</v>
      </c>
      <c r="BD8" s="9">
        <v>107</v>
      </c>
      <c r="BE8" s="12">
        <f t="shared" si="44"/>
        <v>67.041603124999995</v>
      </c>
      <c r="BF8" s="10">
        <f t="shared" si="13"/>
        <v>1072.6656499999999</v>
      </c>
      <c r="BG8" s="9">
        <v>107</v>
      </c>
      <c r="BH8" s="12">
        <f t="shared" si="45"/>
        <v>67.041603124999995</v>
      </c>
      <c r="BI8" s="10">
        <f t="shared" si="14"/>
        <v>1072.6656499999999</v>
      </c>
      <c r="BJ8" s="9">
        <v>107</v>
      </c>
      <c r="BK8" s="12">
        <f t="shared" si="46"/>
        <v>67.041603124999995</v>
      </c>
      <c r="BL8" s="10">
        <f t="shared" si="15"/>
        <v>1072.6656499999999</v>
      </c>
      <c r="BM8" s="9">
        <v>107</v>
      </c>
      <c r="BN8" s="12">
        <f t="shared" si="47"/>
        <v>67.041603124999995</v>
      </c>
      <c r="BO8" s="10">
        <f t="shared" si="16"/>
        <v>1072.6656499999999</v>
      </c>
      <c r="BP8" s="9">
        <v>107</v>
      </c>
      <c r="BQ8" s="12">
        <f t="shared" si="48"/>
        <v>67.041603124999995</v>
      </c>
      <c r="BR8" s="10">
        <f t="shared" si="17"/>
        <v>1072.6656499999999</v>
      </c>
      <c r="BS8" s="9">
        <v>107</v>
      </c>
      <c r="BT8" s="12">
        <f t="shared" si="49"/>
        <v>67.041603124999995</v>
      </c>
      <c r="BU8" s="10">
        <f t="shared" si="18"/>
        <v>1072.6656499999999</v>
      </c>
      <c r="BV8" s="9">
        <v>107</v>
      </c>
      <c r="BW8" s="12">
        <f t="shared" si="50"/>
        <v>67.041603124999995</v>
      </c>
      <c r="BX8" s="10">
        <f t="shared" si="19"/>
        <v>1072.6656499999999</v>
      </c>
      <c r="BY8" s="9">
        <v>107</v>
      </c>
      <c r="BZ8" s="12">
        <f t="shared" si="51"/>
        <v>67.041603124999995</v>
      </c>
      <c r="CA8" s="10">
        <f t="shared" si="20"/>
        <v>1072.6656499999999</v>
      </c>
      <c r="CB8" s="9">
        <v>107</v>
      </c>
      <c r="CC8" s="12">
        <f t="shared" si="52"/>
        <v>67.041603124999995</v>
      </c>
      <c r="CD8" s="10">
        <f t="shared" si="21"/>
        <v>1072.6656499999999</v>
      </c>
      <c r="CE8" s="9">
        <v>107</v>
      </c>
      <c r="CF8" s="12">
        <f t="shared" si="53"/>
        <v>67.041603124999995</v>
      </c>
      <c r="CG8" s="10">
        <f t="shared" si="22"/>
        <v>1072.6656499999999</v>
      </c>
      <c r="CH8" s="9">
        <v>107</v>
      </c>
      <c r="CI8" s="12">
        <f t="shared" si="54"/>
        <v>67.041603124999995</v>
      </c>
      <c r="CJ8" s="10">
        <f t="shared" si="23"/>
        <v>1072.6656499999999</v>
      </c>
      <c r="CK8" s="9">
        <v>107</v>
      </c>
      <c r="CL8" s="12">
        <f t="shared" si="55"/>
        <v>67.041603124999995</v>
      </c>
      <c r="CM8" s="10">
        <f t="shared" si="24"/>
        <v>1072.6656499999999</v>
      </c>
      <c r="CN8" s="9">
        <v>107</v>
      </c>
      <c r="CO8" s="12">
        <f t="shared" si="56"/>
        <v>67.041603124999995</v>
      </c>
      <c r="CP8" s="10">
        <f t="shared" si="25"/>
        <v>1072.6656499999999</v>
      </c>
      <c r="CQ8" s="9">
        <v>107</v>
      </c>
      <c r="CR8" s="12">
        <f t="shared" si="57"/>
        <v>67.041603124999995</v>
      </c>
      <c r="CS8" s="10">
        <f t="shared" si="26"/>
        <v>1072.6656499999999</v>
      </c>
    </row>
    <row r="9" spans="1:97" ht="15" x14ac:dyDescent="0.25">
      <c r="A9">
        <v>23</v>
      </c>
      <c r="J9">
        <v>511</v>
      </c>
      <c r="L9" s="12">
        <f t="shared" si="29"/>
        <v>31.9375</v>
      </c>
      <c r="M9" s="10">
        <f t="shared" si="0"/>
        <v>586.0625</v>
      </c>
      <c r="N9" s="9"/>
      <c r="O9" s="12">
        <f t="shared" si="30"/>
        <v>36.62890625</v>
      </c>
      <c r="P9" s="10">
        <f t="shared" si="27"/>
        <v>656.43359375</v>
      </c>
      <c r="Q9" s="9"/>
      <c r="R9" s="12">
        <f t="shared" si="31"/>
        <v>41.027099609375</v>
      </c>
      <c r="S9" s="10">
        <f t="shared" si="28"/>
        <v>347.498046875</v>
      </c>
      <c r="T9" s="9"/>
      <c r="U9" s="12">
        <f t="shared" si="32"/>
        <v>21.7186279296875</v>
      </c>
      <c r="V9" s="10">
        <f t="shared" si="1"/>
        <v>576.530029296875</v>
      </c>
      <c r="W9" s="9"/>
      <c r="X9" s="12">
        <f t="shared" si="33"/>
        <v>36.033126831054687</v>
      </c>
      <c r="Y9" s="10">
        <f t="shared" si="2"/>
        <v>787.23945312500007</v>
      </c>
      <c r="Z9" s="9"/>
      <c r="AA9" s="12">
        <f t="shared" si="34"/>
        <v>49.202465820312504</v>
      </c>
      <c r="AB9" s="10">
        <f t="shared" si="3"/>
        <v>912.43887499999994</v>
      </c>
      <c r="AC9" s="9"/>
      <c r="AD9" s="12">
        <f t="shared" si="35"/>
        <v>57.027429687499996</v>
      </c>
      <c r="AE9" s="10">
        <f t="shared" si="4"/>
        <v>1027.622343125</v>
      </c>
      <c r="AF9" s="9"/>
      <c r="AG9" s="12">
        <f t="shared" si="36"/>
        <v>64.226396445312503</v>
      </c>
      <c r="AH9" s="10">
        <f t="shared" si="5"/>
        <v>1112.624046875</v>
      </c>
      <c r="AI9" s="9"/>
      <c r="AJ9" s="12">
        <f t="shared" si="37"/>
        <v>69.539002929687499</v>
      </c>
      <c r="AK9" s="10">
        <f t="shared" si="6"/>
        <v>1112.624046875</v>
      </c>
      <c r="AL9" s="9"/>
      <c r="AM9" s="12">
        <f t="shared" si="38"/>
        <v>69.539002929687499</v>
      </c>
      <c r="AN9" s="10">
        <f t="shared" si="7"/>
        <v>1112.624046875</v>
      </c>
      <c r="AO9" s="9"/>
      <c r="AP9" s="12">
        <f t="shared" si="39"/>
        <v>69.539002929687499</v>
      </c>
      <c r="AQ9" s="10">
        <f t="shared" si="8"/>
        <v>1112.624046875</v>
      </c>
      <c r="AR9" s="9"/>
      <c r="AS9" s="12">
        <f t="shared" si="40"/>
        <v>69.539002929687499</v>
      </c>
      <c r="AT9" s="10">
        <f t="shared" si="9"/>
        <v>1112.624046875</v>
      </c>
      <c r="AU9" s="9"/>
      <c r="AV9" s="12">
        <f t="shared" si="41"/>
        <v>69.539002929687499</v>
      </c>
      <c r="AW9" s="10">
        <f t="shared" si="10"/>
        <v>1112.624046875</v>
      </c>
      <c r="AX9" s="9"/>
      <c r="AY9" s="12">
        <f t="shared" si="42"/>
        <v>69.539002929687499</v>
      </c>
      <c r="AZ9" s="10">
        <f t="shared" si="11"/>
        <v>1112.624046875</v>
      </c>
      <c r="BA9" s="9"/>
      <c r="BB9" s="12">
        <f t="shared" si="43"/>
        <v>69.539002929687499</v>
      </c>
      <c r="BC9" s="10">
        <f t="shared" si="12"/>
        <v>1112.624046875</v>
      </c>
      <c r="BD9" s="9"/>
      <c r="BE9" s="12">
        <f t="shared" si="44"/>
        <v>69.539002929687499</v>
      </c>
      <c r="BF9" s="10">
        <f t="shared" si="13"/>
        <v>1112.624046875</v>
      </c>
      <c r="BG9" s="9"/>
      <c r="BH9" s="12">
        <f t="shared" si="45"/>
        <v>69.539002929687499</v>
      </c>
      <c r="BI9" s="10">
        <f t="shared" si="14"/>
        <v>1112.624046875</v>
      </c>
      <c r="BJ9" s="9"/>
      <c r="BK9" s="12">
        <f t="shared" si="46"/>
        <v>69.539002929687499</v>
      </c>
      <c r="BL9" s="10">
        <f t="shared" si="15"/>
        <v>1112.624046875</v>
      </c>
      <c r="BM9" s="9"/>
      <c r="BN9" s="12">
        <f t="shared" si="47"/>
        <v>69.539002929687499</v>
      </c>
      <c r="BO9" s="10">
        <f t="shared" si="16"/>
        <v>1112.624046875</v>
      </c>
      <c r="BP9" s="9"/>
      <c r="BQ9" s="12">
        <f t="shared" si="48"/>
        <v>69.539002929687499</v>
      </c>
      <c r="BR9" s="10">
        <f t="shared" si="17"/>
        <v>1112.624046875</v>
      </c>
      <c r="BS9" s="9"/>
      <c r="BT9" s="12">
        <f t="shared" si="49"/>
        <v>69.539002929687499</v>
      </c>
      <c r="BU9" s="10">
        <f t="shared" si="18"/>
        <v>1112.624046875</v>
      </c>
      <c r="BV9" s="9"/>
      <c r="BW9" s="12">
        <f t="shared" si="50"/>
        <v>69.539002929687499</v>
      </c>
      <c r="BX9" s="10">
        <f t="shared" si="19"/>
        <v>1112.624046875</v>
      </c>
      <c r="BY9" s="9"/>
      <c r="BZ9" s="12">
        <f t="shared" si="51"/>
        <v>69.539002929687499</v>
      </c>
      <c r="CA9" s="10">
        <f t="shared" si="20"/>
        <v>1112.624046875</v>
      </c>
      <c r="CB9" s="9"/>
      <c r="CC9" s="12">
        <f t="shared" si="52"/>
        <v>69.539002929687499</v>
      </c>
      <c r="CD9" s="10">
        <f t="shared" si="21"/>
        <v>1112.624046875</v>
      </c>
      <c r="CE9" s="9"/>
      <c r="CF9" s="12">
        <f t="shared" si="53"/>
        <v>69.539002929687499</v>
      </c>
      <c r="CG9" s="10">
        <f t="shared" si="22"/>
        <v>1112.624046875</v>
      </c>
      <c r="CH9" s="9"/>
      <c r="CI9" s="12">
        <f t="shared" si="54"/>
        <v>69.539002929687499</v>
      </c>
      <c r="CJ9" s="10">
        <f t="shared" si="23"/>
        <v>1112.624046875</v>
      </c>
      <c r="CK9" s="9"/>
      <c r="CL9" s="12">
        <f t="shared" si="55"/>
        <v>69.539002929687499</v>
      </c>
      <c r="CM9" s="10">
        <f t="shared" si="24"/>
        <v>1112.624046875</v>
      </c>
      <c r="CN9" s="9"/>
      <c r="CO9" s="12">
        <f t="shared" si="56"/>
        <v>69.539002929687499</v>
      </c>
      <c r="CP9" s="10">
        <f t="shared" si="25"/>
        <v>1112.624046875</v>
      </c>
      <c r="CQ9" s="9"/>
      <c r="CR9" s="12">
        <f t="shared" si="57"/>
        <v>69.539002929687499</v>
      </c>
      <c r="CS9" s="10">
        <f t="shared" si="26"/>
        <v>1112.624046875</v>
      </c>
    </row>
    <row r="10" spans="1:97" ht="15" x14ac:dyDescent="0.25">
      <c r="A10">
        <v>24</v>
      </c>
      <c r="J10">
        <v>511</v>
      </c>
      <c r="L10" s="12">
        <f t="shared" si="29"/>
        <v>31.9375</v>
      </c>
      <c r="M10" s="10">
        <f t="shared" si="0"/>
        <v>479.0625</v>
      </c>
      <c r="N10" s="9"/>
      <c r="O10" s="12">
        <f t="shared" si="30"/>
        <v>29.94140625</v>
      </c>
      <c r="P10" s="10">
        <f t="shared" si="27"/>
        <v>549.43359375</v>
      </c>
      <c r="Q10" s="9"/>
      <c r="R10" s="12">
        <f t="shared" si="31"/>
        <v>34.339599609375</v>
      </c>
      <c r="S10" s="10">
        <f t="shared" si="28"/>
        <v>615.406494140625</v>
      </c>
      <c r="T10" s="9"/>
      <c r="U10" s="12">
        <f t="shared" si="32"/>
        <v>38.462905883789063</v>
      </c>
      <c r="V10" s="10">
        <f t="shared" si="1"/>
        <v>325.7794189453125</v>
      </c>
      <c r="W10" s="9"/>
      <c r="X10" s="12">
        <f t="shared" si="33"/>
        <v>20.361213684082031</v>
      </c>
      <c r="Y10" s="10">
        <f t="shared" si="2"/>
        <v>540.49690246582031</v>
      </c>
      <c r="Z10" s="9"/>
      <c r="AA10" s="12">
        <f t="shared" si="34"/>
        <v>33.78105640411377</v>
      </c>
      <c r="AB10" s="10">
        <f t="shared" si="3"/>
        <v>738.03698730468761</v>
      </c>
      <c r="AC10" s="9"/>
      <c r="AD10" s="12">
        <f t="shared" si="35"/>
        <v>46.127311706542976</v>
      </c>
      <c r="AE10" s="10">
        <f t="shared" si="4"/>
        <v>855.41144531249995</v>
      </c>
      <c r="AF10" s="9"/>
      <c r="AG10" s="12">
        <f t="shared" si="36"/>
        <v>53.463215332031247</v>
      </c>
      <c r="AH10" s="10">
        <f t="shared" si="5"/>
        <v>963.39594667968754</v>
      </c>
      <c r="AI10" s="9"/>
      <c r="AJ10" s="12">
        <f t="shared" si="37"/>
        <v>60.212246667480471</v>
      </c>
      <c r="AK10" s="10">
        <f t="shared" si="6"/>
        <v>1043.0850439453125</v>
      </c>
      <c r="AL10" s="9"/>
      <c r="AM10" s="12">
        <f t="shared" si="38"/>
        <v>65.192815246582029</v>
      </c>
      <c r="AN10" s="10">
        <f t="shared" si="7"/>
        <v>1043.0850439453125</v>
      </c>
      <c r="AO10" s="9"/>
      <c r="AP10" s="12">
        <f t="shared" si="39"/>
        <v>65.192815246582029</v>
      </c>
      <c r="AQ10" s="10">
        <f t="shared" si="8"/>
        <v>1043.0850439453125</v>
      </c>
      <c r="AR10" s="9"/>
      <c r="AS10" s="12">
        <f t="shared" si="40"/>
        <v>65.192815246582029</v>
      </c>
      <c r="AT10" s="10">
        <f t="shared" si="9"/>
        <v>1043.0850439453125</v>
      </c>
      <c r="AU10" s="9"/>
      <c r="AV10" s="12">
        <f t="shared" si="41"/>
        <v>65.192815246582029</v>
      </c>
      <c r="AW10" s="10">
        <f t="shared" si="10"/>
        <v>1043.0850439453125</v>
      </c>
      <c r="AX10" s="9"/>
      <c r="AY10" s="12">
        <f t="shared" si="42"/>
        <v>65.192815246582029</v>
      </c>
      <c r="AZ10" s="10">
        <f t="shared" si="11"/>
        <v>1043.0850439453125</v>
      </c>
      <c r="BA10" s="9"/>
      <c r="BB10" s="12">
        <f t="shared" si="43"/>
        <v>65.192815246582029</v>
      </c>
      <c r="BC10" s="10">
        <f t="shared" si="12"/>
        <v>1043.0850439453125</v>
      </c>
      <c r="BD10" s="9"/>
      <c r="BE10" s="12">
        <f t="shared" si="44"/>
        <v>65.192815246582029</v>
      </c>
      <c r="BF10" s="10">
        <f t="shared" si="13"/>
        <v>1043.0850439453125</v>
      </c>
      <c r="BG10" s="9"/>
      <c r="BH10" s="12">
        <f t="shared" si="45"/>
        <v>65.192815246582029</v>
      </c>
      <c r="BI10" s="10">
        <f t="shared" si="14"/>
        <v>1043.0850439453125</v>
      </c>
      <c r="BJ10" s="9"/>
      <c r="BK10" s="12">
        <f t="shared" si="46"/>
        <v>65.192815246582029</v>
      </c>
      <c r="BL10" s="10">
        <f t="shared" si="15"/>
        <v>1043.0850439453125</v>
      </c>
      <c r="BM10" s="9"/>
      <c r="BN10" s="12">
        <f t="shared" si="47"/>
        <v>65.192815246582029</v>
      </c>
      <c r="BO10" s="10">
        <f t="shared" si="16"/>
        <v>1043.0850439453125</v>
      </c>
      <c r="BP10" s="9"/>
      <c r="BQ10" s="12">
        <f t="shared" si="48"/>
        <v>65.192815246582029</v>
      </c>
      <c r="BR10" s="10">
        <f t="shared" si="17"/>
        <v>1043.0850439453125</v>
      </c>
      <c r="BS10" s="9"/>
      <c r="BT10" s="12">
        <f t="shared" si="49"/>
        <v>65.192815246582029</v>
      </c>
      <c r="BU10" s="10">
        <f t="shared" si="18"/>
        <v>1043.0850439453125</v>
      </c>
      <c r="BV10" s="9"/>
      <c r="BW10" s="12">
        <f t="shared" si="50"/>
        <v>65.192815246582029</v>
      </c>
      <c r="BX10" s="10">
        <f t="shared" si="19"/>
        <v>1043.0850439453125</v>
      </c>
      <c r="BY10" s="9"/>
      <c r="BZ10" s="12">
        <f t="shared" si="51"/>
        <v>65.192815246582029</v>
      </c>
      <c r="CA10" s="10">
        <f t="shared" si="20"/>
        <v>1043.0850439453125</v>
      </c>
      <c r="CB10" s="9"/>
      <c r="CC10" s="12">
        <f t="shared" si="52"/>
        <v>65.192815246582029</v>
      </c>
      <c r="CD10" s="10">
        <f t="shared" si="21"/>
        <v>1043.0850439453125</v>
      </c>
      <c r="CE10" s="9"/>
      <c r="CF10" s="12">
        <f t="shared" si="53"/>
        <v>65.192815246582029</v>
      </c>
      <c r="CG10" s="10">
        <f t="shared" si="22"/>
        <v>1043.0850439453125</v>
      </c>
      <c r="CH10" s="9"/>
      <c r="CI10" s="12">
        <f t="shared" si="54"/>
        <v>65.192815246582029</v>
      </c>
      <c r="CJ10" s="10">
        <f t="shared" si="23"/>
        <v>1043.0850439453125</v>
      </c>
      <c r="CK10" s="9"/>
      <c r="CL10" s="12">
        <f t="shared" si="55"/>
        <v>65.192815246582029</v>
      </c>
      <c r="CM10" s="10">
        <f t="shared" si="24"/>
        <v>1043.0850439453125</v>
      </c>
      <c r="CN10" s="9"/>
      <c r="CO10" s="12">
        <f t="shared" si="56"/>
        <v>65.192815246582029</v>
      </c>
      <c r="CP10" s="10">
        <f t="shared" si="25"/>
        <v>1043.0850439453125</v>
      </c>
      <c r="CQ10" s="9"/>
      <c r="CR10" s="12">
        <f t="shared" si="57"/>
        <v>65.192815246582029</v>
      </c>
      <c r="CS10" s="10">
        <f t="shared" si="26"/>
        <v>1043.0850439453125</v>
      </c>
    </row>
    <row r="11" spans="1:97" ht="15" x14ac:dyDescent="0.25">
      <c r="A11">
        <v>25</v>
      </c>
      <c r="J11">
        <v>511</v>
      </c>
      <c r="L11" s="12">
        <f t="shared" si="29"/>
        <v>31.9375</v>
      </c>
      <c r="M11" s="10">
        <f t="shared" si="0"/>
        <v>479.0625</v>
      </c>
      <c r="N11" s="9"/>
      <c r="O11" s="12">
        <f t="shared" si="30"/>
        <v>29.94140625</v>
      </c>
      <c r="P11" s="10">
        <f t="shared" si="27"/>
        <v>449.12109375</v>
      </c>
      <c r="Q11" s="9"/>
      <c r="R11" s="12">
        <f t="shared" si="31"/>
        <v>28.070068359375</v>
      </c>
      <c r="S11" s="10">
        <f t="shared" si="28"/>
        <v>515.093994140625</v>
      </c>
      <c r="T11" s="9"/>
      <c r="U11" s="12">
        <f t="shared" si="32"/>
        <v>32.193374633789063</v>
      </c>
      <c r="V11" s="10">
        <f t="shared" si="1"/>
        <v>576.94358825683594</v>
      </c>
      <c r="W11" s="9"/>
      <c r="X11" s="12">
        <f t="shared" si="33"/>
        <v>36.058974266052246</v>
      </c>
      <c r="Y11" s="10">
        <f t="shared" si="2"/>
        <v>305.41820526123047</v>
      </c>
      <c r="Z11" s="9"/>
      <c r="AA11" s="12">
        <f t="shared" si="34"/>
        <v>19.088637828826904</v>
      </c>
      <c r="AB11" s="10">
        <f t="shared" si="3"/>
        <v>506.71584606170654</v>
      </c>
      <c r="AC11" s="9"/>
      <c r="AD11" s="12">
        <f t="shared" si="35"/>
        <v>31.669740378856659</v>
      </c>
      <c r="AE11" s="10">
        <f t="shared" si="4"/>
        <v>691.90967559814464</v>
      </c>
      <c r="AF11" s="9"/>
      <c r="AG11" s="12">
        <f t="shared" si="36"/>
        <v>43.24435472488404</v>
      </c>
      <c r="AH11" s="10">
        <f t="shared" si="5"/>
        <v>801.94822998046868</v>
      </c>
      <c r="AI11" s="9"/>
      <c r="AJ11" s="12">
        <f t="shared" si="37"/>
        <v>50.121764373779293</v>
      </c>
      <c r="AK11" s="10">
        <f t="shared" si="6"/>
        <v>903.18370001220705</v>
      </c>
      <c r="AL11" s="9"/>
      <c r="AM11" s="12">
        <f t="shared" si="38"/>
        <v>56.448981250762941</v>
      </c>
      <c r="AN11" s="10">
        <f t="shared" si="7"/>
        <v>977.89222869873038</v>
      </c>
      <c r="AO11" s="9"/>
      <c r="AP11" s="12">
        <f t="shared" si="39"/>
        <v>61.118264293670649</v>
      </c>
      <c r="AQ11" s="10">
        <f t="shared" si="8"/>
        <v>977.89222869873038</v>
      </c>
      <c r="AR11" s="9"/>
      <c r="AS11" s="12">
        <f t="shared" si="40"/>
        <v>61.118264293670649</v>
      </c>
      <c r="AT11" s="10">
        <f t="shared" si="9"/>
        <v>977.89222869873038</v>
      </c>
      <c r="AU11" s="9"/>
      <c r="AV11" s="12">
        <f t="shared" si="41"/>
        <v>61.118264293670649</v>
      </c>
      <c r="AW11" s="10">
        <f t="shared" si="10"/>
        <v>977.89222869873038</v>
      </c>
      <c r="AX11" s="9"/>
      <c r="AY11" s="12">
        <f t="shared" si="42"/>
        <v>61.118264293670649</v>
      </c>
      <c r="AZ11" s="10">
        <f t="shared" si="11"/>
        <v>977.89222869873038</v>
      </c>
      <c r="BA11" s="9"/>
      <c r="BB11" s="12">
        <f t="shared" si="43"/>
        <v>61.118264293670649</v>
      </c>
      <c r="BC11" s="10">
        <f t="shared" si="12"/>
        <v>977.89222869873038</v>
      </c>
      <c r="BD11" s="9"/>
      <c r="BE11" s="12">
        <f t="shared" si="44"/>
        <v>61.118264293670649</v>
      </c>
      <c r="BF11" s="10">
        <f t="shared" si="13"/>
        <v>977.89222869873038</v>
      </c>
      <c r="BG11" s="9"/>
      <c r="BH11" s="12">
        <f t="shared" si="45"/>
        <v>61.118264293670649</v>
      </c>
      <c r="BI11" s="10">
        <f t="shared" si="14"/>
        <v>977.89222869873038</v>
      </c>
      <c r="BJ11" s="9"/>
      <c r="BK11" s="12">
        <f t="shared" si="46"/>
        <v>61.118264293670649</v>
      </c>
      <c r="BL11" s="10">
        <f t="shared" si="15"/>
        <v>977.89222869873038</v>
      </c>
      <c r="BM11" s="9"/>
      <c r="BN11" s="12">
        <f t="shared" si="47"/>
        <v>61.118264293670649</v>
      </c>
      <c r="BO11" s="10">
        <f t="shared" si="16"/>
        <v>977.89222869873038</v>
      </c>
      <c r="BP11" s="9"/>
      <c r="BQ11" s="12">
        <f t="shared" si="48"/>
        <v>61.118264293670649</v>
      </c>
      <c r="BR11" s="10">
        <f t="shared" si="17"/>
        <v>977.89222869873038</v>
      </c>
      <c r="BS11" s="9"/>
      <c r="BT11" s="12">
        <f t="shared" si="49"/>
        <v>61.118264293670649</v>
      </c>
      <c r="BU11" s="10">
        <f t="shared" si="18"/>
        <v>977.89222869873038</v>
      </c>
      <c r="BV11" s="9"/>
      <c r="BW11" s="12">
        <f t="shared" si="50"/>
        <v>61.118264293670649</v>
      </c>
      <c r="BX11" s="10">
        <f t="shared" si="19"/>
        <v>977.89222869873038</v>
      </c>
      <c r="BY11" s="9"/>
      <c r="BZ11" s="12">
        <f t="shared" si="51"/>
        <v>61.118264293670649</v>
      </c>
      <c r="CA11" s="10">
        <f t="shared" si="20"/>
        <v>977.89222869873038</v>
      </c>
      <c r="CB11" s="9"/>
      <c r="CC11" s="12">
        <f t="shared" si="52"/>
        <v>61.118264293670649</v>
      </c>
      <c r="CD11" s="10">
        <f t="shared" si="21"/>
        <v>977.89222869873038</v>
      </c>
      <c r="CE11" s="9"/>
      <c r="CF11" s="12">
        <f t="shared" si="53"/>
        <v>61.118264293670649</v>
      </c>
      <c r="CG11" s="10">
        <f t="shared" si="22"/>
        <v>977.89222869873038</v>
      </c>
      <c r="CH11" s="9"/>
      <c r="CI11" s="12">
        <f t="shared" si="54"/>
        <v>61.118264293670649</v>
      </c>
      <c r="CJ11" s="10">
        <f t="shared" si="23"/>
        <v>977.89222869873038</v>
      </c>
      <c r="CK11" s="9"/>
      <c r="CL11" s="12">
        <f t="shared" si="55"/>
        <v>61.118264293670649</v>
      </c>
      <c r="CM11" s="10">
        <f t="shared" si="24"/>
        <v>977.89222869873038</v>
      </c>
      <c r="CN11" s="9"/>
      <c r="CO11" s="12">
        <f t="shared" si="56"/>
        <v>61.118264293670649</v>
      </c>
      <c r="CP11" s="10">
        <f t="shared" si="25"/>
        <v>977.89222869873038</v>
      </c>
      <c r="CQ11" s="9"/>
      <c r="CR11" s="12">
        <f t="shared" si="57"/>
        <v>61.118264293670649</v>
      </c>
      <c r="CS11" s="10">
        <f t="shared" si="26"/>
        <v>977.89222869873038</v>
      </c>
    </row>
    <row r="12" spans="1:97" ht="15" x14ac:dyDescent="0.25">
      <c r="A12">
        <v>26</v>
      </c>
      <c r="J12">
        <v>670</v>
      </c>
      <c r="L12" s="12">
        <f t="shared" si="29"/>
        <v>41.875</v>
      </c>
      <c r="M12" s="10">
        <f t="shared" si="0"/>
        <v>479.0625</v>
      </c>
      <c r="N12" s="9"/>
      <c r="O12" s="12">
        <f t="shared" si="30"/>
        <v>29.94140625</v>
      </c>
      <c r="P12" s="10">
        <f t="shared" si="27"/>
        <v>449.12109375</v>
      </c>
      <c r="Q12" s="9"/>
      <c r="R12" s="12">
        <f t="shared" si="31"/>
        <v>28.070068359375</v>
      </c>
      <c r="S12" s="10">
        <f t="shared" si="28"/>
        <v>421.051025390625</v>
      </c>
      <c r="T12" s="9"/>
      <c r="U12" s="12">
        <f t="shared" si="32"/>
        <v>26.315689086914063</v>
      </c>
      <c r="V12" s="10">
        <f t="shared" si="1"/>
        <v>482.90061950683594</v>
      </c>
      <c r="W12" s="9"/>
      <c r="X12" s="12">
        <f t="shared" si="33"/>
        <v>30.181288719177246</v>
      </c>
      <c r="Y12" s="10">
        <f t="shared" si="2"/>
        <v>540.88461399078369</v>
      </c>
      <c r="Z12" s="9"/>
      <c r="AA12" s="12">
        <f t="shared" si="34"/>
        <v>33.805288374423981</v>
      </c>
      <c r="AB12" s="10">
        <f t="shared" si="3"/>
        <v>286.32956743240356</v>
      </c>
      <c r="AC12" s="9"/>
      <c r="AD12" s="12">
        <f t="shared" si="35"/>
        <v>17.895597964525223</v>
      </c>
      <c r="AE12" s="10">
        <f t="shared" si="4"/>
        <v>475.04610568284988</v>
      </c>
      <c r="AF12" s="9"/>
      <c r="AG12" s="12">
        <f t="shared" si="36"/>
        <v>29.690381605178118</v>
      </c>
      <c r="AH12" s="10">
        <f t="shared" si="5"/>
        <v>648.66532087326061</v>
      </c>
      <c r="AI12" s="9"/>
      <c r="AJ12" s="12">
        <f t="shared" si="37"/>
        <v>40.541582554578788</v>
      </c>
      <c r="AK12" s="10">
        <f t="shared" si="6"/>
        <v>751.82646560668934</v>
      </c>
      <c r="AL12" s="9"/>
      <c r="AM12" s="12">
        <f t="shared" si="38"/>
        <v>46.989154100418084</v>
      </c>
      <c r="AN12" s="10">
        <f t="shared" si="7"/>
        <v>846.73471876144413</v>
      </c>
      <c r="AO12" s="9"/>
      <c r="AP12" s="12">
        <f t="shared" si="39"/>
        <v>52.920919922590258</v>
      </c>
      <c r="AQ12" s="10">
        <f t="shared" si="8"/>
        <v>916.7739644050597</v>
      </c>
      <c r="AR12" s="9"/>
      <c r="AS12" s="12">
        <f t="shared" si="40"/>
        <v>57.298372775316231</v>
      </c>
      <c r="AT12" s="10">
        <f t="shared" si="9"/>
        <v>916.7739644050597</v>
      </c>
      <c r="AU12" s="9"/>
      <c r="AV12" s="12">
        <f t="shared" si="41"/>
        <v>57.298372775316231</v>
      </c>
      <c r="AW12" s="10">
        <f t="shared" si="10"/>
        <v>916.7739644050597</v>
      </c>
      <c r="AX12" s="9"/>
      <c r="AY12" s="12">
        <f t="shared" si="42"/>
        <v>57.298372775316231</v>
      </c>
      <c r="AZ12" s="10">
        <f t="shared" si="11"/>
        <v>916.7739644050597</v>
      </c>
      <c r="BA12" s="9"/>
      <c r="BB12" s="12">
        <f t="shared" si="43"/>
        <v>57.298372775316231</v>
      </c>
      <c r="BC12" s="10">
        <f t="shared" si="12"/>
        <v>916.7739644050597</v>
      </c>
      <c r="BD12" s="9"/>
      <c r="BE12" s="12">
        <f t="shared" si="44"/>
        <v>57.298372775316231</v>
      </c>
      <c r="BF12" s="10">
        <f t="shared" si="13"/>
        <v>916.7739644050597</v>
      </c>
      <c r="BG12" s="9"/>
      <c r="BH12" s="12">
        <f t="shared" si="45"/>
        <v>57.298372775316231</v>
      </c>
      <c r="BI12" s="10">
        <f t="shared" si="14"/>
        <v>916.7739644050597</v>
      </c>
      <c r="BJ12" s="9"/>
      <c r="BK12" s="12">
        <f t="shared" si="46"/>
        <v>57.298372775316231</v>
      </c>
      <c r="BL12" s="10">
        <f t="shared" si="15"/>
        <v>916.7739644050597</v>
      </c>
      <c r="BM12" s="9"/>
      <c r="BN12" s="12">
        <f t="shared" si="47"/>
        <v>57.298372775316231</v>
      </c>
      <c r="BO12" s="10">
        <f t="shared" si="16"/>
        <v>916.7739644050597</v>
      </c>
      <c r="BP12" s="9"/>
      <c r="BQ12" s="12">
        <f t="shared" si="48"/>
        <v>57.298372775316231</v>
      </c>
      <c r="BR12" s="10">
        <f t="shared" si="17"/>
        <v>916.7739644050597</v>
      </c>
      <c r="BS12" s="9"/>
      <c r="BT12" s="12">
        <f t="shared" si="49"/>
        <v>57.298372775316231</v>
      </c>
      <c r="BU12" s="10">
        <f t="shared" si="18"/>
        <v>916.7739644050597</v>
      </c>
      <c r="BV12" s="9"/>
      <c r="BW12" s="12">
        <f t="shared" si="50"/>
        <v>57.298372775316231</v>
      </c>
      <c r="BX12" s="10">
        <f t="shared" si="19"/>
        <v>916.7739644050597</v>
      </c>
      <c r="BY12" s="9"/>
      <c r="BZ12" s="12">
        <f t="shared" si="51"/>
        <v>57.298372775316231</v>
      </c>
      <c r="CA12" s="10">
        <f t="shared" si="20"/>
        <v>916.7739644050597</v>
      </c>
      <c r="CB12" s="9"/>
      <c r="CC12" s="12">
        <f t="shared" si="52"/>
        <v>57.298372775316231</v>
      </c>
      <c r="CD12" s="10">
        <f t="shared" si="21"/>
        <v>916.7739644050597</v>
      </c>
      <c r="CE12" s="9"/>
      <c r="CF12" s="12">
        <f t="shared" si="53"/>
        <v>57.298372775316231</v>
      </c>
      <c r="CG12" s="10">
        <f t="shared" si="22"/>
        <v>916.7739644050597</v>
      </c>
      <c r="CH12" s="9"/>
      <c r="CI12" s="12">
        <f t="shared" si="54"/>
        <v>57.298372775316231</v>
      </c>
      <c r="CJ12" s="10">
        <f t="shared" si="23"/>
        <v>916.7739644050597</v>
      </c>
      <c r="CK12" s="9"/>
      <c r="CL12" s="12">
        <f t="shared" si="55"/>
        <v>57.298372775316231</v>
      </c>
      <c r="CM12" s="10">
        <f t="shared" si="24"/>
        <v>916.7739644050597</v>
      </c>
      <c r="CN12" s="9"/>
      <c r="CO12" s="12">
        <f t="shared" si="56"/>
        <v>57.298372775316231</v>
      </c>
      <c r="CP12" s="10">
        <f t="shared" si="25"/>
        <v>916.7739644050597</v>
      </c>
      <c r="CQ12" s="9"/>
      <c r="CR12" s="12">
        <f t="shared" si="57"/>
        <v>57.298372775316231</v>
      </c>
      <c r="CS12" s="10">
        <f t="shared" si="26"/>
        <v>916.7739644050597</v>
      </c>
    </row>
    <row r="13" spans="1:97" ht="15" x14ac:dyDescent="0.25">
      <c r="A13">
        <v>27</v>
      </c>
      <c r="J13">
        <v>670</v>
      </c>
      <c r="L13" s="12">
        <f t="shared" si="29"/>
        <v>41.875</v>
      </c>
      <c r="M13" s="10">
        <f t="shared" si="0"/>
        <v>628.125</v>
      </c>
      <c r="N13" s="9"/>
      <c r="O13" s="12">
        <f t="shared" si="30"/>
        <v>39.2578125</v>
      </c>
      <c r="P13" s="10">
        <f t="shared" si="27"/>
        <v>449.12109375</v>
      </c>
      <c r="Q13" s="9"/>
      <c r="R13" s="12">
        <f t="shared" si="31"/>
        <v>28.070068359375</v>
      </c>
      <c r="S13" s="10">
        <f t="shared" si="28"/>
        <v>421.051025390625</v>
      </c>
      <c r="T13" s="9"/>
      <c r="U13" s="12">
        <f t="shared" si="32"/>
        <v>26.315689086914063</v>
      </c>
      <c r="V13" s="10">
        <f t="shared" si="1"/>
        <v>394.73533630371094</v>
      </c>
      <c r="W13" s="9"/>
      <c r="X13" s="12">
        <f t="shared" si="33"/>
        <v>24.670958518981934</v>
      </c>
      <c r="Y13" s="10">
        <f t="shared" si="2"/>
        <v>452.71933078765869</v>
      </c>
      <c r="Z13" s="9"/>
      <c r="AA13" s="12">
        <f t="shared" si="34"/>
        <v>28.294958174228668</v>
      </c>
      <c r="AB13" s="10">
        <f t="shared" si="3"/>
        <v>507.07932561635971</v>
      </c>
      <c r="AC13" s="9"/>
      <c r="AD13" s="12">
        <f t="shared" si="35"/>
        <v>31.692457851022482</v>
      </c>
      <c r="AE13" s="10">
        <f t="shared" si="4"/>
        <v>268.43396946787834</v>
      </c>
      <c r="AF13" s="9"/>
      <c r="AG13" s="12">
        <f t="shared" si="36"/>
        <v>16.777123091742396</v>
      </c>
      <c r="AH13" s="10">
        <f t="shared" si="5"/>
        <v>445.35572407767177</v>
      </c>
      <c r="AI13" s="9"/>
      <c r="AJ13" s="12">
        <f t="shared" si="37"/>
        <v>27.834732754854485</v>
      </c>
      <c r="AK13" s="10">
        <f t="shared" si="6"/>
        <v>608.12373831868183</v>
      </c>
      <c r="AL13" s="9"/>
      <c r="AM13" s="12">
        <f t="shared" si="38"/>
        <v>38.007733644917614</v>
      </c>
      <c r="AN13" s="10">
        <f t="shared" si="7"/>
        <v>704.83731150627125</v>
      </c>
      <c r="AO13" s="9"/>
      <c r="AP13" s="12">
        <f t="shared" si="39"/>
        <v>44.052331969141953</v>
      </c>
      <c r="AQ13" s="10">
        <f t="shared" si="8"/>
        <v>793.81379883885393</v>
      </c>
      <c r="AR13" s="9"/>
      <c r="AS13" s="12">
        <f t="shared" si="40"/>
        <v>49.61336242742837</v>
      </c>
      <c r="AT13" s="10">
        <f t="shared" si="9"/>
        <v>859.47559162974346</v>
      </c>
      <c r="AU13" s="9"/>
      <c r="AV13" s="12">
        <f t="shared" si="41"/>
        <v>53.717224476858966</v>
      </c>
      <c r="AW13" s="10">
        <f t="shared" si="10"/>
        <v>859.47559162974346</v>
      </c>
      <c r="AX13" s="9"/>
      <c r="AY13" s="12">
        <f t="shared" si="42"/>
        <v>53.717224476858966</v>
      </c>
      <c r="AZ13" s="10">
        <f t="shared" si="11"/>
        <v>859.47559162974346</v>
      </c>
      <c r="BA13" s="9"/>
      <c r="BB13" s="12">
        <f t="shared" si="43"/>
        <v>53.717224476858966</v>
      </c>
      <c r="BC13" s="10">
        <f t="shared" si="12"/>
        <v>859.47559162974346</v>
      </c>
      <c r="BD13" s="9"/>
      <c r="BE13" s="12">
        <f t="shared" si="44"/>
        <v>53.717224476858966</v>
      </c>
      <c r="BF13" s="10">
        <f t="shared" si="13"/>
        <v>859.47559162974346</v>
      </c>
      <c r="BG13" s="9"/>
      <c r="BH13" s="12">
        <f t="shared" si="45"/>
        <v>53.717224476858966</v>
      </c>
      <c r="BI13" s="10">
        <f t="shared" si="14"/>
        <v>859.47559162974346</v>
      </c>
      <c r="BJ13" s="9"/>
      <c r="BK13" s="12">
        <f t="shared" si="46"/>
        <v>53.717224476858966</v>
      </c>
      <c r="BL13" s="10">
        <f t="shared" si="15"/>
        <v>859.47559162974346</v>
      </c>
      <c r="BM13" s="9"/>
      <c r="BN13" s="12">
        <f t="shared" si="47"/>
        <v>53.717224476858966</v>
      </c>
      <c r="BO13" s="10">
        <f t="shared" si="16"/>
        <v>859.47559162974346</v>
      </c>
      <c r="BP13" s="9"/>
      <c r="BQ13" s="12">
        <f t="shared" si="48"/>
        <v>53.717224476858966</v>
      </c>
      <c r="BR13" s="10">
        <f t="shared" si="17"/>
        <v>859.47559162974346</v>
      </c>
      <c r="BS13" s="9"/>
      <c r="BT13" s="12">
        <f t="shared" si="49"/>
        <v>53.717224476858966</v>
      </c>
      <c r="BU13" s="10">
        <f t="shared" si="18"/>
        <v>859.47559162974346</v>
      </c>
      <c r="BV13" s="9"/>
      <c r="BW13" s="12">
        <f t="shared" si="50"/>
        <v>53.717224476858966</v>
      </c>
      <c r="BX13" s="10">
        <f t="shared" si="19"/>
        <v>859.47559162974346</v>
      </c>
      <c r="BY13" s="9"/>
      <c r="BZ13" s="12">
        <f t="shared" si="51"/>
        <v>53.717224476858966</v>
      </c>
      <c r="CA13" s="10">
        <f t="shared" si="20"/>
        <v>859.47559162974346</v>
      </c>
      <c r="CB13" s="9"/>
      <c r="CC13" s="12">
        <f t="shared" si="52"/>
        <v>53.717224476858966</v>
      </c>
      <c r="CD13" s="10">
        <f t="shared" si="21"/>
        <v>859.47559162974346</v>
      </c>
      <c r="CE13" s="9"/>
      <c r="CF13" s="12">
        <f t="shared" si="53"/>
        <v>53.717224476858966</v>
      </c>
      <c r="CG13" s="10">
        <f t="shared" si="22"/>
        <v>859.47559162974346</v>
      </c>
      <c r="CH13" s="9"/>
      <c r="CI13" s="12">
        <f t="shared" si="54"/>
        <v>53.717224476858966</v>
      </c>
      <c r="CJ13" s="10">
        <f t="shared" si="23"/>
        <v>859.47559162974346</v>
      </c>
      <c r="CK13" s="9"/>
      <c r="CL13" s="12">
        <f t="shared" si="55"/>
        <v>53.717224476858966</v>
      </c>
      <c r="CM13" s="10">
        <f t="shared" si="24"/>
        <v>859.47559162974346</v>
      </c>
      <c r="CN13" s="9"/>
      <c r="CO13" s="12">
        <f t="shared" si="56"/>
        <v>53.717224476858966</v>
      </c>
      <c r="CP13" s="10">
        <f t="shared" si="25"/>
        <v>859.47559162974346</v>
      </c>
      <c r="CQ13" s="9"/>
      <c r="CR13" s="12">
        <f t="shared" si="57"/>
        <v>53.717224476858966</v>
      </c>
      <c r="CS13" s="10">
        <f t="shared" si="26"/>
        <v>859.47559162974346</v>
      </c>
    </row>
    <row r="14" spans="1:97" ht="15" x14ac:dyDescent="0.25">
      <c r="A14">
        <v>28</v>
      </c>
      <c r="J14">
        <v>670</v>
      </c>
      <c r="L14" s="12">
        <f t="shared" si="29"/>
        <v>41.875</v>
      </c>
      <c r="M14" s="10">
        <f t="shared" si="0"/>
        <v>628.125</v>
      </c>
      <c r="N14" s="9"/>
      <c r="O14" s="12">
        <f>M14*0.0625</f>
        <v>39.2578125</v>
      </c>
      <c r="P14" s="10">
        <f t="shared" si="27"/>
        <v>588.8671875</v>
      </c>
      <c r="Q14" s="9"/>
      <c r="R14" s="12">
        <f t="shared" si="31"/>
        <v>36.80419921875</v>
      </c>
      <c r="S14" s="10">
        <f t="shared" si="28"/>
        <v>421.051025390625</v>
      </c>
      <c r="T14" s="9"/>
      <c r="U14" s="12">
        <f t="shared" si="32"/>
        <v>26.315689086914063</v>
      </c>
      <c r="V14" s="10">
        <f t="shared" si="1"/>
        <v>394.73533630371094</v>
      </c>
      <c r="W14" s="9"/>
      <c r="X14" s="12">
        <f t="shared" si="33"/>
        <v>24.670958518981934</v>
      </c>
      <c r="Y14" s="10">
        <f t="shared" si="2"/>
        <v>370.064377784729</v>
      </c>
      <c r="Z14" s="9"/>
      <c r="AA14" s="12">
        <f t="shared" si="34"/>
        <v>23.129023611545563</v>
      </c>
      <c r="AB14" s="10">
        <f t="shared" si="3"/>
        <v>424.42437261343002</v>
      </c>
      <c r="AC14" s="9"/>
      <c r="AD14" s="12">
        <f t="shared" si="35"/>
        <v>26.526523288339376</v>
      </c>
      <c r="AE14" s="10">
        <f t="shared" si="4"/>
        <v>475.38686776533723</v>
      </c>
      <c r="AF14" s="9"/>
      <c r="AG14" s="12">
        <f t="shared" si="36"/>
        <v>29.711679235333577</v>
      </c>
      <c r="AH14" s="10">
        <f t="shared" si="5"/>
        <v>251.65684637613595</v>
      </c>
      <c r="AI14" s="9"/>
      <c r="AJ14" s="12">
        <f t="shared" si="37"/>
        <v>15.728552898508497</v>
      </c>
      <c r="AK14" s="10">
        <f t="shared" si="6"/>
        <v>417.52099132281728</v>
      </c>
      <c r="AL14" s="9"/>
      <c r="AM14" s="12">
        <f t="shared" si="38"/>
        <v>26.09506195767608</v>
      </c>
      <c r="AN14" s="10">
        <f t="shared" si="7"/>
        <v>570.11600467376422</v>
      </c>
      <c r="AO14" s="9"/>
      <c r="AP14" s="12">
        <f t="shared" si="39"/>
        <v>35.632250292110264</v>
      </c>
      <c r="AQ14" s="10">
        <f t="shared" si="8"/>
        <v>660.78497953712929</v>
      </c>
      <c r="AR14" s="9"/>
      <c r="AS14" s="12">
        <f t="shared" si="40"/>
        <v>41.299061221070581</v>
      </c>
      <c r="AT14" s="10">
        <f t="shared" si="9"/>
        <v>744.20043641142558</v>
      </c>
      <c r="AU14" s="9"/>
      <c r="AV14" s="12">
        <f t="shared" si="41"/>
        <v>46.512527275714099</v>
      </c>
      <c r="AW14" s="10">
        <f t="shared" si="10"/>
        <v>805.75836715288449</v>
      </c>
      <c r="AX14" s="9"/>
      <c r="AY14" s="12">
        <f t="shared" si="42"/>
        <v>50.359897947055281</v>
      </c>
      <c r="AZ14" s="10">
        <f t="shared" si="11"/>
        <v>805.75836715288449</v>
      </c>
      <c r="BA14" s="9"/>
      <c r="BB14" s="12">
        <f t="shared" si="43"/>
        <v>50.359897947055281</v>
      </c>
      <c r="BC14" s="10">
        <f t="shared" si="12"/>
        <v>805.75836715288449</v>
      </c>
      <c r="BD14" s="9"/>
      <c r="BE14" s="12">
        <f t="shared" si="44"/>
        <v>50.359897947055281</v>
      </c>
      <c r="BF14" s="10">
        <f t="shared" si="13"/>
        <v>805.75836715288449</v>
      </c>
      <c r="BG14" s="9"/>
      <c r="BH14" s="12">
        <f t="shared" si="45"/>
        <v>50.359897947055281</v>
      </c>
      <c r="BI14" s="10">
        <f t="shared" si="14"/>
        <v>805.75836715288449</v>
      </c>
      <c r="BJ14" s="9"/>
      <c r="BK14" s="12">
        <f t="shared" si="46"/>
        <v>50.359897947055281</v>
      </c>
      <c r="BL14" s="10">
        <f t="shared" si="15"/>
        <v>805.75836715288449</v>
      </c>
      <c r="BM14" s="9"/>
      <c r="BN14" s="12">
        <f t="shared" si="47"/>
        <v>50.359897947055281</v>
      </c>
      <c r="BO14" s="10">
        <f t="shared" si="16"/>
        <v>805.75836715288449</v>
      </c>
      <c r="BP14" s="9"/>
      <c r="BQ14" s="12">
        <f t="shared" si="48"/>
        <v>50.359897947055281</v>
      </c>
      <c r="BR14" s="10">
        <f t="shared" si="17"/>
        <v>805.75836715288449</v>
      </c>
      <c r="BS14" s="9"/>
      <c r="BT14" s="12">
        <f t="shared" si="49"/>
        <v>50.359897947055281</v>
      </c>
      <c r="BU14" s="10">
        <f t="shared" si="18"/>
        <v>805.75836715288449</v>
      </c>
      <c r="BV14" s="9"/>
      <c r="BW14" s="12">
        <f t="shared" si="50"/>
        <v>50.359897947055281</v>
      </c>
      <c r="BX14" s="10">
        <f t="shared" si="19"/>
        <v>805.75836715288449</v>
      </c>
      <c r="BY14" s="9"/>
      <c r="BZ14" s="12">
        <f t="shared" si="51"/>
        <v>50.359897947055281</v>
      </c>
      <c r="CA14" s="10">
        <f t="shared" si="20"/>
        <v>805.75836715288449</v>
      </c>
      <c r="CB14" s="9"/>
      <c r="CC14" s="12">
        <f t="shared" si="52"/>
        <v>50.359897947055281</v>
      </c>
      <c r="CD14" s="10">
        <f t="shared" si="21"/>
        <v>805.75836715288449</v>
      </c>
      <c r="CE14" s="9"/>
      <c r="CF14" s="12">
        <f t="shared" si="53"/>
        <v>50.359897947055281</v>
      </c>
      <c r="CG14" s="10">
        <f t="shared" si="22"/>
        <v>805.75836715288449</v>
      </c>
      <c r="CH14" s="9"/>
      <c r="CI14" s="12">
        <f t="shared" si="54"/>
        <v>50.359897947055281</v>
      </c>
      <c r="CJ14" s="10">
        <f t="shared" si="23"/>
        <v>805.75836715288449</v>
      </c>
      <c r="CK14" s="9"/>
      <c r="CL14" s="12">
        <f t="shared" si="55"/>
        <v>50.359897947055281</v>
      </c>
      <c r="CM14" s="10">
        <f t="shared" si="24"/>
        <v>805.75836715288449</v>
      </c>
      <c r="CN14" s="9"/>
      <c r="CO14" s="12">
        <f t="shared" si="56"/>
        <v>50.359897947055281</v>
      </c>
      <c r="CP14" s="10">
        <f t="shared" si="25"/>
        <v>805.75836715288449</v>
      </c>
      <c r="CQ14" s="9"/>
      <c r="CR14" s="12">
        <f t="shared" si="57"/>
        <v>50.359897947055281</v>
      </c>
      <c r="CS14" s="10">
        <f t="shared" si="26"/>
        <v>805.75836715288449</v>
      </c>
    </row>
    <row r="15" spans="1:97" ht="15" x14ac:dyDescent="0.25">
      <c r="A15">
        <v>29</v>
      </c>
      <c r="J15">
        <v>670</v>
      </c>
      <c r="L15" s="12">
        <f t="shared" si="29"/>
        <v>41.875</v>
      </c>
      <c r="M15" s="10">
        <f t="shared" si="0"/>
        <v>628.125</v>
      </c>
      <c r="O15" s="12">
        <f t="shared" si="30"/>
        <v>39.2578125</v>
      </c>
      <c r="P15" s="10">
        <f t="shared" si="27"/>
        <v>588.8671875</v>
      </c>
      <c r="R15" s="12">
        <f t="shared" si="31"/>
        <v>36.80419921875</v>
      </c>
      <c r="S15" s="10">
        <f t="shared" si="28"/>
        <v>552.06298828125</v>
      </c>
      <c r="U15" s="12">
        <f t="shared" si="32"/>
        <v>34.503936767578125</v>
      </c>
      <c r="V15" s="10">
        <f t="shared" si="1"/>
        <v>394.73533630371094</v>
      </c>
      <c r="X15" s="12">
        <f t="shared" si="33"/>
        <v>24.670958518981934</v>
      </c>
      <c r="Y15" s="10">
        <f t="shared" si="2"/>
        <v>370.064377784729</v>
      </c>
      <c r="AA15" s="12">
        <f t="shared" si="34"/>
        <v>23.129023611545563</v>
      </c>
      <c r="AB15" s="10">
        <f t="shared" si="3"/>
        <v>346.93535417318344</v>
      </c>
      <c r="AD15" s="12">
        <f t="shared" si="35"/>
        <v>21.683459635823965</v>
      </c>
      <c r="AE15" s="10">
        <f t="shared" si="4"/>
        <v>397.89784932509065</v>
      </c>
      <c r="AG15" s="12">
        <f t="shared" si="36"/>
        <v>24.868615582818165</v>
      </c>
      <c r="AH15" s="10">
        <f t="shared" si="5"/>
        <v>445.67518853000365</v>
      </c>
      <c r="AJ15" s="12">
        <f t="shared" si="37"/>
        <v>27.854699283125228</v>
      </c>
      <c r="AK15" s="10">
        <f t="shared" si="6"/>
        <v>235.92829347762745</v>
      </c>
      <c r="AM15" s="12">
        <f t="shared" si="38"/>
        <v>14.745518342351716</v>
      </c>
      <c r="AN15" s="10">
        <f t="shared" si="7"/>
        <v>391.4259293651412</v>
      </c>
      <c r="AP15" s="12">
        <f t="shared" si="39"/>
        <v>24.464120585321325</v>
      </c>
      <c r="AQ15" s="10">
        <f t="shared" si="8"/>
        <v>534.48375438165397</v>
      </c>
      <c r="AS15" s="12">
        <f t="shared" si="40"/>
        <v>33.405234648853373</v>
      </c>
      <c r="AT15" s="10">
        <f t="shared" si="9"/>
        <v>619.4859183160587</v>
      </c>
      <c r="AV15" s="12">
        <f t="shared" si="41"/>
        <v>38.717869894753669</v>
      </c>
      <c r="AW15" s="10">
        <f t="shared" si="10"/>
        <v>697.68790913571149</v>
      </c>
      <c r="AY15" s="12">
        <f t="shared" si="42"/>
        <v>43.605494320981968</v>
      </c>
      <c r="AZ15" s="10">
        <f t="shared" si="11"/>
        <v>755.3984692058292</v>
      </c>
      <c r="BB15" s="12">
        <f t="shared" si="43"/>
        <v>47.212404325364325</v>
      </c>
      <c r="BC15" s="10">
        <f t="shared" si="12"/>
        <v>755.3984692058292</v>
      </c>
      <c r="BE15" s="12">
        <f t="shared" si="44"/>
        <v>47.212404325364325</v>
      </c>
      <c r="BF15" s="10">
        <f t="shared" si="13"/>
        <v>755.3984692058292</v>
      </c>
      <c r="BH15" s="12">
        <f t="shared" si="45"/>
        <v>47.212404325364325</v>
      </c>
      <c r="BI15" s="10">
        <f t="shared" si="14"/>
        <v>755.3984692058292</v>
      </c>
      <c r="BK15" s="12">
        <f t="shared" si="46"/>
        <v>47.212404325364325</v>
      </c>
      <c r="BL15" s="10">
        <f t="shared" si="15"/>
        <v>755.3984692058292</v>
      </c>
      <c r="BN15" s="12">
        <f t="shared" si="47"/>
        <v>47.212404325364325</v>
      </c>
      <c r="BO15" s="10">
        <f t="shared" si="16"/>
        <v>755.3984692058292</v>
      </c>
      <c r="BQ15" s="12">
        <f t="shared" si="48"/>
        <v>47.212404325364325</v>
      </c>
      <c r="BR15" s="10">
        <f t="shared" si="17"/>
        <v>755.3984692058292</v>
      </c>
      <c r="BT15" s="12">
        <f t="shared" si="49"/>
        <v>47.212404325364325</v>
      </c>
      <c r="BU15" s="10">
        <f t="shared" si="18"/>
        <v>755.3984692058292</v>
      </c>
      <c r="BW15" s="12">
        <f t="shared" si="50"/>
        <v>47.212404325364325</v>
      </c>
      <c r="BX15" s="10">
        <f t="shared" si="19"/>
        <v>755.3984692058292</v>
      </c>
      <c r="BZ15" s="12">
        <f t="shared" si="51"/>
        <v>47.212404325364325</v>
      </c>
      <c r="CA15" s="10">
        <f t="shared" si="20"/>
        <v>755.3984692058292</v>
      </c>
      <c r="CC15" s="12">
        <f t="shared" si="52"/>
        <v>47.212404325364325</v>
      </c>
      <c r="CD15" s="10">
        <f t="shared" si="21"/>
        <v>755.3984692058292</v>
      </c>
      <c r="CF15" s="12">
        <f t="shared" si="53"/>
        <v>47.212404325364325</v>
      </c>
      <c r="CG15" s="10">
        <f t="shared" si="22"/>
        <v>755.3984692058292</v>
      </c>
      <c r="CI15" s="12">
        <f t="shared" si="54"/>
        <v>47.212404325364325</v>
      </c>
      <c r="CJ15" s="10">
        <f t="shared" si="23"/>
        <v>755.3984692058292</v>
      </c>
      <c r="CL15" s="12">
        <f t="shared" si="55"/>
        <v>47.212404325364325</v>
      </c>
      <c r="CM15" s="10">
        <f t="shared" si="24"/>
        <v>755.3984692058292</v>
      </c>
      <c r="CO15" s="12">
        <f t="shared" si="56"/>
        <v>47.212404325364325</v>
      </c>
      <c r="CP15" s="10">
        <f t="shared" si="25"/>
        <v>755.3984692058292</v>
      </c>
      <c r="CR15" s="12">
        <f t="shared" si="57"/>
        <v>47.212404325364325</v>
      </c>
      <c r="CS15" s="10">
        <f t="shared" si="26"/>
        <v>755.3984692058292</v>
      </c>
    </row>
    <row r="16" spans="1:97" ht="15" x14ac:dyDescent="0.25">
      <c r="A16">
        <v>30</v>
      </c>
      <c r="J16">
        <v>670</v>
      </c>
      <c r="L16" s="12">
        <f t="shared" si="29"/>
        <v>41.875</v>
      </c>
      <c r="M16" s="10">
        <f t="shared" si="0"/>
        <v>628.125</v>
      </c>
      <c r="O16" s="12">
        <f t="shared" si="30"/>
        <v>39.2578125</v>
      </c>
      <c r="P16" s="10">
        <f t="shared" si="27"/>
        <v>588.8671875</v>
      </c>
      <c r="R16" s="12">
        <f t="shared" si="31"/>
        <v>36.80419921875</v>
      </c>
      <c r="S16" s="10">
        <f t="shared" si="28"/>
        <v>552.06298828125</v>
      </c>
      <c r="U16" s="12">
        <f t="shared" si="32"/>
        <v>34.503936767578125</v>
      </c>
      <c r="V16" s="10">
        <f t="shared" si="1"/>
        <v>517.55905151367187</v>
      </c>
      <c r="X16" s="12">
        <f t="shared" si="33"/>
        <v>32.347440719604492</v>
      </c>
      <c r="Y16" s="10">
        <f t="shared" si="2"/>
        <v>370.064377784729</v>
      </c>
      <c r="AA16" s="12">
        <f t="shared" si="34"/>
        <v>23.129023611545563</v>
      </c>
      <c r="AB16" s="10">
        <f t="shared" si="3"/>
        <v>346.93535417318344</v>
      </c>
      <c r="AD16" s="12">
        <f t="shared" si="35"/>
        <v>21.683459635823965</v>
      </c>
      <c r="AE16" s="10">
        <f t="shared" si="4"/>
        <v>325.25189453735948</v>
      </c>
      <c r="AG16" s="12">
        <f t="shared" si="36"/>
        <v>20.328243408584967</v>
      </c>
      <c r="AH16" s="10">
        <f t="shared" si="5"/>
        <v>373.02923374227248</v>
      </c>
      <c r="AJ16" s="12">
        <f t="shared" si="37"/>
        <v>23.31432710889203</v>
      </c>
      <c r="AK16" s="10">
        <f t="shared" si="6"/>
        <v>417.82048924687842</v>
      </c>
      <c r="AM16" s="12">
        <f t="shared" si="38"/>
        <v>26.113780577929901</v>
      </c>
      <c r="AN16" s="10">
        <f t="shared" si="7"/>
        <v>221.18277513527573</v>
      </c>
      <c r="AP16" s="12">
        <f t="shared" si="39"/>
        <v>13.823923445954733</v>
      </c>
      <c r="AQ16" s="10">
        <f t="shared" si="8"/>
        <v>366.96180877981988</v>
      </c>
      <c r="AS16" s="12">
        <f t="shared" si="40"/>
        <v>22.935113048738742</v>
      </c>
      <c r="AT16" s="10">
        <f t="shared" si="9"/>
        <v>501.0785197328006</v>
      </c>
      <c r="AV16" s="12">
        <f t="shared" si="41"/>
        <v>31.317407483300038</v>
      </c>
      <c r="AW16" s="10">
        <f t="shared" si="10"/>
        <v>580.76804842130502</v>
      </c>
      <c r="AY16" s="12">
        <f t="shared" si="42"/>
        <v>36.298003026331564</v>
      </c>
      <c r="AZ16" s="10">
        <f t="shared" si="11"/>
        <v>654.08241481472953</v>
      </c>
      <c r="BB16" s="12">
        <f t="shared" si="43"/>
        <v>40.880150925920596</v>
      </c>
      <c r="BC16" s="10">
        <f t="shared" si="12"/>
        <v>708.18606488046487</v>
      </c>
      <c r="BE16" s="12">
        <f t="shared" si="44"/>
        <v>44.261629055029054</v>
      </c>
      <c r="BF16" s="10">
        <f t="shared" si="13"/>
        <v>708.18606488046487</v>
      </c>
      <c r="BH16" s="12">
        <f t="shared" si="45"/>
        <v>44.261629055029054</v>
      </c>
      <c r="BI16" s="10">
        <f t="shared" si="14"/>
        <v>708.18606488046487</v>
      </c>
      <c r="BK16" s="12">
        <f t="shared" si="46"/>
        <v>44.261629055029054</v>
      </c>
      <c r="BL16" s="10">
        <f t="shared" si="15"/>
        <v>708.18606488046487</v>
      </c>
      <c r="BN16" s="12">
        <f t="shared" si="47"/>
        <v>44.261629055029054</v>
      </c>
      <c r="BO16" s="10">
        <f t="shared" si="16"/>
        <v>708.18606488046487</v>
      </c>
      <c r="BQ16" s="12">
        <f t="shared" si="48"/>
        <v>44.261629055029054</v>
      </c>
      <c r="BR16" s="10">
        <f t="shared" si="17"/>
        <v>708.18606488046487</v>
      </c>
      <c r="BT16" s="12">
        <f t="shared" si="49"/>
        <v>44.261629055029054</v>
      </c>
      <c r="BU16" s="10">
        <f t="shared" si="18"/>
        <v>708.18606488046487</v>
      </c>
      <c r="BW16" s="12">
        <f t="shared" si="50"/>
        <v>44.261629055029054</v>
      </c>
      <c r="BX16" s="10">
        <f t="shared" si="19"/>
        <v>708.18606488046487</v>
      </c>
      <c r="BZ16" s="12">
        <f t="shared" si="51"/>
        <v>44.261629055029054</v>
      </c>
      <c r="CA16" s="10">
        <f t="shared" si="20"/>
        <v>708.18606488046487</v>
      </c>
      <c r="CC16" s="12">
        <f t="shared" si="52"/>
        <v>44.261629055029054</v>
      </c>
      <c r="CD16" s="10">
        <f t="shared" si="21"/>
        <v>708.18606488046487</v>
      </c>
      <c r="CF16" s="12">
        <f t="shared" si="53"/>
        <v>44.261629055029054</v>
      </c>
      <c r="CG16" s="10">
        <f t="shared" si="22"/>
        <v>708.18606488046487</v>
      </c>
      <c r="CI16" s="12">
        <f t="shared" si="54"/>
        <v>44.261629055029054</v>
      </c>
      <c r="CJ16" s="10">
        <f t="shared" si="23"/>
        <v>708.18606488046487</v>
      </c>
      <c r="CL16" s="12">
        <f t="shared" si="55"/>
        <v>44.261629055029054</v>
      </c>
      <c r="CM16" s="10">
        <f t="shared" si="24"/>
        <v>708.18606488046487</v>
      </c>
      <c r="CO16" s="12">
        <f t="shared" si="56"/>
        <v>44.261629055029054</v>
      </c>
      <c r="CP16" s="10">
        <f t="shared" si="25"/>
        <v>708.18606488046487</v>
      </c>
      <c r="CR16" s="12">
        <f t="shared" si="57"/>
        <v>44.261629055029054</v>
      </c>
      <c r="CS16" s="10">
        <f t="shared" si="26"/>
        <v>708.18606488046487</v>
      </c>
    </row>
    <row r="17" spans="1:97" ht="15" x14ac:dyDescent="0.25">
      <c r="A17">
        <v>31</v>
      </c>
      <c r="J17">
        <v>570</v>
      </c>
      <c r="L17" s="12">
        <f t="shared" si="29"/>
        <v>35.625</v>
      </c>
      <c r="M17" s="10">
        <f t="shared" si="0"/>
        <v>628.125</v>
      </c>
      <c r="O17" s="12">
        <f t="shared" si="30"/>
        <v>39.2578125</v>
      </c>
      <c r="P17" s="10">
        <f t="shared" si="27"/>
        <v>588.8671875</v>
      </c>
      <c r="R17" s="12">
        <f t="shared" si="31"/>
        <v>36.80419921875</v>
      </c>
      <c r="S17" s="10">
        <f t="shared" si="28"/>
        <v>552.06298828125</v>
      </c>
      <c r="U17" s="12">
        <f t="shared" si="32"/>
        <v>34.503936767578125</v>
      </c>
      <c r="V17" s="10">
        <f t="shared" si="1"/>
        <v>517.55905151367187</v>
      </c>
      <c r="X17" s="12">
        <f t="shared" si="33"/>
        <v>32.347440719604492</v>
      </c>
      <c r="Y17" s="10">
        <f t="shared" si="2"/>
        <v>485.21161079406738</v>
      </c>
      <c r="AA17" s="12">
        <f t="shared" si="34"/>
        <v>30.325725674629211</v>
      </c>
      <c r="AB17" s="10">
        <f t="shared" si="3"/>
        <v>346.93535417318344</v>
      </c>
      <c r="AD17" s="12">
        <f t="shared" si="35"/>
        <v>21.683459635823965</v>
      </c>
      <c r="AE17" s="10">
        <f t="shared" si="4"/>
        <v>325.25189453735948</v>
      </c>
      <c r="AG17" s="12">
        <f t="shared" si="36"/>
        <v>20.328243408584967</v>
      </c>
      <c r="AH17" s="10">
        <f t="shared" si="5"/>
        <v>304.92365112877451</v>
      </c>
      <c r="AJ17" s="12">
        <f t="shared" si="37"/>
        <v>19.057728195548407</v>
      </c>
      <c r="AK17" s="10">
        <f t="shared" si="6"/>
        <v>349.71490663338045</v>
      </c>
      <c r="AM17" s="12">
        <f t="shared" si="38"/>
        <v>21.857181664586278</v>
      </c>
      <c r="AN17" s="10">
        <f t="shared" si="7"/>
        <v>391.70670866894852</v>
      </c>
      <c r="AP17" s="12">
        <f t="shared" si="39"/>
        <v>24.481669291809283</v>
      </c>
      <c r="AQ17" s="10">
        <f t="shared" si="8"/>
        <v>207.358851689321</v>
      </c>
      <c r="AS17" s="12">
        <f t="shared" si="40"/>
        <v>12.959928230582562</v>
      </c>
      <c r="AT17" s="10">
        <f t="shared" si="9"/>
        <v>344.02669573108113</v>
      </c>
      <c r="AV17" s="12">
        <f t="shared" si="41"/>
        <v>21.501668483192571</v>
      </c>
      <c r="AW17" s="10">
        <f t="shared" si="10"/>
        <v>469.76111224950057</v>
      </c>
      <c r="AY17" s="12">
        <f t="shared" si="42"/>
        <v>29.360069515593786</v>
      </c>
      <c r="AZ17" s="10">
        <f t="shared" si="11"/>
        <v>544.47004539497345</v>
      </c>
      <c r="BB17" s="12">
        <f t="shared" si="43"/>
        <v>34.029377837185841</v>
      </c>
      <c r="BC17" s="10">
        <f t="shared" si="12"/>
        <v>613.20226388880894</v>
      </c>
      <c r="BE17" s="12">
        <f t="shared" si="44"/>
        <v>38.325141493050559</v>
      </c>
      <c r="BF17" s="10">
        <f t="shared" si="13"/>
        <v>663.92443582543581</v>
      </c>
      <c r="BH17" s="12">
        <f t="shared" si="45"/>
        <v>41.495277239089738</v>
      </c>
      <c r="BI17" s="10">
        <f t="shared" si="14"/>
        <v>663.92443582543581</v>
      </c>
      <c r="BK17" s="12">
        <f t="shared" si="46"/>
        <v>41.495277239089738</v>
      </c>
      <c r="BL17" s="10">
        <f t="shared" si="15"/>
        <v>663.92443582543581</v>
      </c>
      <c r="BN17" s="12">
        <f t="shared" si="47"/>
        <v>41.495277239089738</v>
      </c>
      <c r="BO17" s="10">
        <f t="shared" si="16"/>
        <v>663.92443582543581</v>
      </c>
      <c r="BQ17" s="12">
        <f t="shared" si="48"/>
        <v>41.495277239089738</v>
      </c>
      <c r="BR17" s="10">
        <f t="shared" si="17"/>
        <v>663.92443582543581</v>
      </c>
      <c r="BT17" s="12">
        <f t="shared" si="49"/>
        <v>41.495277239089738</v>
      </c>
      <c r="BU17" s="10">
        <f t="shared" si="18"/>
        <v>663.92443582543581</v>
      </c>
      <c r="BW17" s="12">
        <f t="shared" si="50"/>
        <v>41.495277239089738</v>
      </c>
      <c r="BX17" s="10">
        <f t="shared" si="19"/>
        <v>663.92443582543581</v>
      </c>
      <c r="BZ17" s="12">
        <f t="shared" si="51"/>
        <v>41.495277239089738</v>
      </c>
      <c r="CA17" s="10">
        <f t="shared" si="20"/>
        <v>663.92443582543581</v>
      </c>
      <c r="CC17" s="12">
        <f t="shared" si="52"/>
        <v>41.495277239089738</v>
      </c>
      <c r="CD17" s="10">
        <f t="shared" si="21"/>
        <v>663.92443582543581</v>
      </c>
      <c r="CF17" s="12">
        <f t="shared" si="53"/>
        <v>41.495277239089738</v>
      </c>
      <c r="CG17" s="10">
        <f t="shared" si="22"/>
        <v>663.92443582543581</v>
      </c>
      <c r="CI17" s="12">
        <f t="shared" si="54"/>
        <v>41.495277239089738</v>
      </c>
      <c r="CJ17" s="10">
        <f t="shared" si="23"/>
        <v>663.92443582543581</v>
      </c>
      <c r="CL17" s="12">
        <f t="shared" si="55"/>
        <v>41.495277239089738</v>
      </c>
      <c r="CM17" s="10">
        <f t="shared" si="24"/>
        <v>663.92443582543581</v>
      </c>
      <c r="CO17" s="12">
        <f t="shared" si="56"/>
        <v>41.495277239089738</v>
      </c>
      <c r="CP17" s="10">
        <f t="shared" si="25"/>
        <v>663.92443582543581</v>
      </c>
      <c r="CR17" s="12">
        <f t="shared" si="57"/>
        <v>41.495277239089738</v>
      </c>
      <c r="CS17" s="10">
        <f t="shared" si="26"/>
        <v>663.92443582543581</v>
      </c>
    </row>
    <row r="18" spans="1:97" ht="15" x14ac:dyDescent="0.25">
      <c r="A18">
        <v>32</v>
      </c>
      <c r="J18">
        <v>570</v>
      </c>
      <c r="L18" s="12">
        <f t="shared" si="29"/>
        <v>35.625</v>
      </c>
      <c r="M18" s="10">
        <f t="shared" si="0"/>
        <v>534.375</v>
      </c>
      <c r="O18" s="12">
        <f t="shared" si="30"/>
        <v>33.3984375</v>
      </c>
      <c r="P18" s="10">
        <f t="shared" si="27"/>
        <v>588.8671875</v>
      </c>
      <c r="R18" s="12">
        <f t="shared" si="31"/>
        <v>36.80419921875</v>
      </c>
      <c r="S18" s="10">
        <f t="shared" si="28"/>
        <v>552.06298828125</v>
      </c>
      <c r="U18" s="12">
        <f t="shared" si="32"/>
        <v>34.503936767578125</v>
      </c>
      <c r="V18" s="10">
        <f t="shared" si="1"/>
        <v>517.55905151367187</v>
      </c>
      <c r="X18" s="12">
        <f t="shared" si="33"/>
        <v>32.347440719604492</v>
      </c>
      <c r="Y18" s="10">
        <f t="shared" si="2"/>
        <v>485.21161079406738</v>
      </c>
      <c r="AA18" s="12">
        <f t="shared" si="34"/>
        <v>30.325725674629211</v>
      </c>
      <c r="AB18" s="10">
        <f t="shared" si="3"/>
        <v>454.88588511943817</v>
      </c>
      <c r="AD18" s="12">
        <f t="shared" si="35"/>
        <v>28.430367819964886</v>
      </c>
      <c r="AE18" s="10">
        <f t="shared" si="4"/>
        <v>325.25189453735948</v>
      </c>
      <c r="AG18" s="12">
        <f t="shared" si="36"/>
        <v>20.328243408584967</v>
      </c>
      <c r="AH18" s="10">
        <f t="shared" si="5"/>
        <v>304.92365112877451</v>
      </c>
      <c r="AJ18" s="12">
        <f t="shared" si="37"/>
        <v>19.057728195548407</v>
      </c>
      <c r="AK18" s="10">
        <f t="shared" si="6"/>
        <v>285.8659229332261</v>
      </c>
      <c r="AM18" s="12">
        <f t="shared" si="38"/>
        <v>17.866620183326631</v>
      </c>
      <c r="AN18" s="10">
        <f t="shared" si="7"/>
        <v>327.85772496879417</v>
      </c>
      <c r="AP18" s="12">
        <f t="shared" si="39"/>
        <v>20.491107810549636</v>
      </c>
      <c r="AQ18" s="10">
        <f t="shared" si="8"/>
        <v>367.22503937713924</v>
      </c>
      <c r="AS18" s="12">
        <f t="shared" si="40"/>
        <v>22.951564961071202</v>
      </c>
      <c r="AT18" s="10">
        <f t="shared" si="9"/>
        <v>194.39892345873844</v>
      </c>
      <c r="AV18" s="12">
        <f t="shared" si="41"/>
        <v>12.149932716171152</v>
      </c>
      <c r="AW18" s="10">
        <f t="shared" si="10"/>
        <v>322.52502724788854</v>
      </c>
      <c r="AY18" s="12">
        <f t="shared" si="42"/>
        <v>20.157814202993034</v>
      </c>
      <c r="AZ18" s="10">
        <f t="shared" si="11"/>
        <v>440.40104273390676</v>
      </c>
      <c r="BB18" s="12">
        <f t="shared" si="43"/>
        <v>27.525065170869173</v>
      </c>
      <c r="BC18" s="10">
        <f t="shared" si="12"/>
        <v>510.44066755778761</v>
      </c>
      <c r="BE18" s="12">
        <f t="shared" si="44"/>
        <v>31.902541722361725</v>
      </c>
      <c r="BF18" s="10">
        <f t="shared" si="13"/>
        <v>574.87712239575842</v>
      </c>
      <c r="BH18" s="12">
        <f t="shared" si="45"/>
        <v>35.929820149734901</v>
      </c>
      <c r="BI18" s="10">
        <f t="shared" si="14"/>
        <v>622.42915858634603</v>
      </c>
      <c r="BK18" s="12">
        <f t="shared" si="46"/>
        <v>38.901822411646627</v>
      </c>
      <c r="BL18" s="10">
        <f t="shared" si="15"/>
        <v>622.42915858634603</v>
      </c>
      <c r="BN18" s="12">
        <f t="shared" si="47"/>
        <v>38.901822411646627</v>
      </c>
      <c r="BO18" s="10">
        <f t="shared" si="16"/>
        <v>622.42915858634603</v>
      </c>
      <c r="BQ18" s="12">
        <f t="shared" si="48"/>
        <v>38.901822411646627</v>
      </c>
      <c r="BR18" s="10">
        <f t="shared" si="17"/>
        <v>622.42915858634603</v>
      </c>
      <c r="BT18" s="12">
        <f t="shared" si="49"/>
        <v>38.901822411646627</v>
      </c>
      <c r="BU18" s="10">
        <f t="shared" si="18"/>
        <v>622.42915858634603</v>
      </c>
      <c r="BW18" s="12">
        <f t="shared" si="50"/>
        <v>38.901822411646627</v>
      </c>
      <c r="BX18" s="10">
        <f t="shared" si="19"/>
        <v>622.42915858634603</v>
      </c>
      <c r="BZ18" s="12">
        <f t="shared" si="51"/>
        <v>38.901822411646627</v>
      </c>
      <c r="CA18" s="10">
        <f t="shared" si="20"/>
        <v>622.42915858634603</v>
      </c>
      <c r="CC18" s="12">
        <f t="shared" si="52"/>
        <v>38.901822411646627</v>
      </c>
      <c r="CD18" s="10">
        <f t="shared" si="21"/>
        <v>622.42915858634603</v>
      </c>
      <c r="CF18" s="12">
        <f t="shared" si="53"/>
        <v>38.901822411646627</v>
      </c>
      <c r="CG18" s="10">
        <f t="shared" si="22"/>
        <v>622.42915858634603</v>
      </c>
      <c r="CI18" s="12">
        <f t="shared" si="54"/>
        <v>38.901822411646627</v>
      </c>
      <c r="CJ18" s="10">
        <f t="shared" si="23"/>
        <v>622.42915858634603</v>
      </c>
      <c r="CL18" s="12">
        <f t="shared" si="55"/>
        <v>38.901822411646627</v>
      </c>
      <c r="CM18" s="10">
        <f t="shared" si="24"/>
        <v>622.42915858634603</v>
      </c>
      <c r="CO18" s="12">
        <f t="shared" si="56"/>
        <v>38.901822411646627</v>
      </c>
      <c r="CP18" s="10">
        <f t="shared" si="25"/>
        <v>622.42915858634603</v>
      </c>
      <c r="CR18" s="12">
        <f t="shared" si="57"/>
        <v>38.901822411646627</v>
      </c>
      <c r="CS18" s="10">
        <f t="shared" si="26"/>
        <v>622.42915858634603</v>
      </c>
    </row>
    <row r="19" spans="1:97" ht="15" x14ac:dyDescent="0.25">
      <c r="A19">
        <v>33</v>
      </c>
      <c r="J19">
        <v>570</v>
      </c>
      <c r="L19" s="12">
        <f t="shared" si="29"/>
        <v>35.625</v>
      </c>
      <c r="M19" s="10">
        <f t="shared" si="0"/>
        <v>534.375</v>
      </c>
      <c r="O19" s="12">
        <f t="shared" si="30"/>
        <v>33.3984375</v>
      </c>
      <c r="P19" s="10">
        <f t="shared" si="27"/>
        <v>500.9765625</v>
      </c>
      <c r="R19" s="12">
        <f t="shared" si="31"/>
        <v>31.31103515625</v>
      </c>
      <c r="S19" s="10">
        <f t="shared" si="28"/>
        <v>552.06298828125</v>
      </c>
      <c r="U19" s="12">
        <f t="shared" si="32"/>
        <v>34.503936767578125</v>
      </c>
      <c r="V19" s="10">
        <f t="shared" si="1"/>
        <v>517.55905151367187</v>
      </c>
      <c r="X19" s="12">
        <f t="shared" si="33"/>
        <v>32.347440719604492</v>
      </c>
      <c r="Y19" s="10">
        <f t="shared" si="2"/>
        <v>485.21161079406738</v>
      </c>
      <c r="AA19" s="12">
        <f t="shared" si="34"/>
        <v>30.325725674629211</v>
      </c>
      <c r="AB19" s="10">
        <f t="shared" si="3"/>
        <v>454.88588511943817</v>
      </c>
      <c r="AD19" s="12">
        <f t="shared" si="35"/>
        <v>28.430367819964886</v>
      </c>
      <c r="AE19" s="10">
        <f t="shared" si="4"/>
        <v>426.45551729947329</v>
      </c>
      <c r="AG19" s="12">
        <f t="shared" si="36"/>
        <v>26.65346983121708</v>
      </c>
      <c r="AH19" s="10">
        <f t="shared" si="5"/>
        <v>304.92365112877451</v>
      </c>
      <c r="AJ19" s="12">
        <f t="shared" si="37"/>
        <v>19.057728195548407</v>
      </c>
      <c r="AK19" s="10">
        <f t="shared" si="6"/>
        <v>285.8659229332261</v>
      </c>
      <c r="AM19" s="12">
        <f t="shared" si="38"/>
        <v>17.866620183326631</v>
      </c>
      <c r="AN19" s="10">
        <f t="shared" si="7"/>
        <v>267.99930274989947</v>
      </c>
      <c r="AP19" s="12">
        <f t="shared" si="39"/>
        <v>16.749956421868717</v>
      </c>
      <c r="AQ19" s="10">
        <f t="shared" si="8"/>
        <v>307.36661715824454</v>
      </c>
      <c r="AS19" s="12">
        <f t="shared" si="40"/>
        <v>19.210413572390284</v>
      </c>
      <c r="AT19" s="10">
        <f t="shared" si="9"/>
        <v>344.27347441606804</v>
      </c>
      <c r="AV19" s="12">
        <f t="shared" si="41"/>
        <v>21.517092151004253</v>
      </c>
      <c r="AW19" s="10">
        <f t="shared" si="10"/>
        <v>182.24899074256729</v>
      </c>
      <c r="AY19" s="12">
        <f t="shared" si="42"/>
        <v>11.390561921410455</v>
      </c>
      <c r="AZ19" s="10">
        <f t="shared" si="11"/>
        <v>302.36721304489549</v>
      </c>
      <c r="BB19" s="12">
        <f t="shared" si="43"/>
        <v>18.897950815305968</v>
      </c>
      <c r="BC19" s="10">
        <f t="shared" si="12"/>
        <v>412.87597756303757</v>
      </c>
      <c r="BE19" s="12">
        <f t="shared" si="44"/>
        <v>25.804748597689848</v>
      </c>
      <c r="BF19" s="10">
        <f t="shared" si="13"/>
        <v>478.53812583542589</v>
      </c>
      <c r="BH19" s="12">
        <f t="shared" si="45"/>
        <v>29.908632864714118</v>
      </c>
      <c r="BI19" s="10">
        <f t="shared" si="14"/>
        <v>538.94730224602347</v>
      </c>
      <c r="BK19" s="12">
        <f t="shared" si="46"/>
        <v>33.684206390376467</v>
      </c>
      <c r="BL19" s="10">
        <f t="shared" si="15"/>
        <v>583.52733617469937</v>
      </c>
      <c r="BN19" s="12">
        <f t="shared" si="47"/>
        <v>36.470458510918711</v>
      </c>
      <c r="BO19" s="10">
        <f t="shared" si="16"/>
        <v>583.52733617469937</v>
      </c>
      <c r="BQ19" s="12">
        <f t="shared" si="48"/>
        <v>36.470458510918711</v>
      </c>
      <c r="BR19" s="10">
        <f t="shared" si="17"/>
        <v>583.52733617469937</v>
      </c>
      <c r="BT19" s="12">
        <f t="shared" si="49"/>
        <v>36.470458510918711</v>
      </c>
      <c r="BU19" s="10">
        <f t="shared" si="18"/>
        <v>583.52733617469937</v>
      </c>
      <c r="BW19" s="12">
        <f t="shared" si="50"/>
        <v>36.470458510918711</v>
      </c>
      <c r="BX19" s="10">
        <f t="shared" si="19"/>
        <v>583.52733617469937</v>
      </c>
      <c r="BZ19" s="12">
        <f t="shared" si="51"/>
        <v>36.470458510918711</v>
      </c>
      <c r="CA19" s="10">
        <f t="shared" si="20"/>
        <v>583.52733617469937</v>
      </c>
      <c r="CC19" s="12">
        <f t="shared" si="52"/>
        <v>36.470458510918711</v>
      </c>
      <c r="CD19" s="10">
        <f t="shared" si="21"/>
        <v>583.52733617469937</v>
      </c>
      <c r="CF19" s="12">
        <f t="shared" si="53"/>
        <v>36.470458510918711</v>
      </c>
      <c r="CG19" s="10">
        <f t="shared" si="22"/>
        <v>583.52733617469937</v>
      </c>
      <c r="CI19" s="12">
        <f t="shared" si="54"/>
        <v>36.470458510918711</v>
      </c>
      <c r="CJ19" s="10">
        <f t="shared" si="23"/>
        <v>583.52733617469937</v>
      </c>
      <c r="CL19" s="12">
        <f t="shared" si="55"/>
        <v>36.470458510918711</v>
      </c>
      <c r="CM19" s="10">
        <f t="shared" si="24"/>
        <v>583.52733617469937</v>
      </c>
      <c r="CO19" s="12">
        <f t="shared" si="56"/>
        <v>36.470458510918711</v>
      </c>
      <c r="CP19" s="10">
        <f t="shared" si="25"/>
        <v>583.52733617469937</v>
      </c>
      <c r="CR19" s="12">
        <f t="shared" si="57"/>
        <v>36.470458510918711</v>
      </c>
      <c r="CS19" s="10">
        <f t="shared" si="26"/>
        <v>583.52733617469937</v>
      </c>
    </row>
    <row r="20" spans="1:97" ht="15" x14ac:dyDescent="0.25">
      <c r="A20">
        <v>34</v>
      </c>
      <c r="J20">
        <v>570</v>
      </c>
      <c r="L20" s="12">
        <f t="shared" si="29"/>
        <v>35.625</v>
      </c>
      <c r="M20" s="10">
        <f t="shared" si="0"/>
        <v>534.375</v>
      </c>
      <c r="O20" s="12">
        <f t="shared" si="30"/>
        <v>33.3984375</v>
      </c>
      <c r="P20" s="10">
        <f t="shared" si="27"/>
        <v>500.9765625</v>
      </c>
      <c r="R20" s="12">
        <f t="shared" si="31"/>
        <v>31.31103515625</v>
      </c>
      <c r="S20" s="10">
        <f t="shared" si="28"/>
        <v>469.66552734375</v>
      </c>
      <c r="U20" s="12">
        <f t="shared" si="32"/>
        <v>29.354095458984375</v>
      </c>
      <c r="V20" s="10">
        <f t="shared" si="1"/>
        <v>517.55905151367187</v>
      </c>
      <c r="X20" s="12">
        <f t="shared" si="33"/>
        <v>32.347440719604492</v>
      </c>
      <c r="Y20" s="10">
        <f t="shared" si="2"/>
        <v>485.21161079406738</v>
      </c>
      <c r="AA20" s="12">
        <f t="shared" si="34"/>
        <v>30.325725674629211</v>
      </c>
      <c r="AB20" s="10">
        <f t="shared" si="3"/>
        <v>454.88588511943817</v>
      </c>
      <c r="AD20" s="12">
        <f t="shared" si="35"/>
        <v>28.430367819964886</v>
      </c>
      <c r="AE20" s="10">
        <f t="shared" si="4"/>
        <v>426.45551729947329</v>
      </c>
      <c r="AG20" s="12">
        <f t="shared" si="36"/>
        <v>26.65346983121708</v>
      </c>
      <c r="AH20" s="10">
        <f t="shared" si="5"/>
        <v>399.80204746825621</v>
      </c>
      <c r="AJ20" s="12">
        <f t="shared" si="37"/>
        <v>24.987627966766013</v>
      </c>
      <c r="AK20" s="10">
        <f t="shared" si="6"/>
        <v>285.8659229332261</v>
      </c>
      <c r="AM20" s="12">
        <f t="shared" si="38"/>
        <v>17.866620183326631</v>
      </c>
      <c r="AN20" s="10">
        <f t="shared" si="7"/>
        <v>267.99930274989947</v>
      </c>
      <c r="AP20" s="12">
        <f t="shared" si="39"/>
        <v>16.749956421868717</v>
      </c>
      <c r="AQ20" s="10">
        <f t="shared" si="8"/>
        <v>251.24934632803075</v>
      </c>
      <c r="AS20" s="12">
        <f t="shared" si="40"/>
        <v>15.703084145501922</v>
      </c>
      <c r="AT20" s="10">
        <f t="shared" si="9"/>
        <v>288.15620358585426</v>
      </c>
      <c r="AV20" s="12">
        <f t="shared" si="41"/>
        <v>18.009762724115891</v>
      </c>
      <c r="AW20" s="10">
        <f t="shared" si="10"/>
        <v>322.75638226506379</v>
      </c>
      <c r="AY20" s="12">
        <f t="shared" si="42"/>
        <v>20.172273891566487</v>
      </c>
      <c r="AZ20" s="10">
        <f t="shared" si="11"/>
        <v>170.85842882115682</v>
      </c>
      <c r="BB20" s="12">
        <f t="shared" si="43"/>
        <v>10.678651801322301</v>
      </c>
      <c r="BC20" s="10">
        <f t="shared" si="12"/>
        <v>283.4692622295895</v>
      </c>
      <c r="BE20" s="12">
        <f t="shared" si="44"/>
        <v>17.716828889349344</v>
      </c>
      <c r="BF20" s="10">
        <f t="shared" si="13"/>
        <v>387.0712289653477</v>
      </c>
      <c r="BH20" s="12">
        <f t="shared" si="45"/>
        <v>24.191951810334231</v>
      </c>
      <c r="BI20" s="10">
        <f t="shared" si="14"/>
        <v>448.62949297071179</v>
      </c>
      <c r="BK20" s="12">
        <f t="shared" si="46"/>
        <v>28.039343310669487</v>
      </c>
      <c r="BL20" s="10">
        <f t="shared" si="15"/>
        <v>505.26309585564701</v>
      </c>
      <c r="BN20" s="12">
        <f t="shared" si="47"/>
        <v>31.578943490977938</v>
      </c>
      <c r="BO20" s="10">
        <f t="shared" si="16"/>
        <v>547.05687766378071</v>
      </c>
      <c r="BQ20" s="12">
        <f t="shared" si="48"/>
        <v>34.191054853986294</v>
      </c>
      <c r="BR20" s="10">
        <f t="shared" si="17"/>
        <v>547.05687766378071</v>
      </c>
      <c r="BT20" s="12">
        <f t="shared" si="49"/>
        <v>34.191054853986294</v>
      </c>
      <c r="BU20" s="10">
        <f t="shared" si="18"/>
        <v>547.05687766378071</v>
      </c>
      <c r="BW20" s="12">
        <f t="shared" si="50"/>
        <v>34.191054853986294</v>
      </c>
      <c r="BX20" s="10">
        <f t="shared" si="19"/>
        <v>547.05687766378071</v>
      </c>
      <c r="BZ20" s="12">
        <f t="shared" si="51"/>
        <v>34.191054853986294</v>
      </c>
      <c r="CA20" s="10">
        <f t="shared" si="20"/>
        <v>547.05687766378071</v>
      </c>
      <c r="CC20" s="12">
        <f t="shared" si="52"/>
        <v>34.191054853986294</v>
      </c>
      <c r="CD20" s="10">
        <f t="shared" si="21"/>
        <v>547.05687766378071</v>
      </c>
      <c r="CF20" s="12">
        <f t="shared" si="53"/>
        <v>34.191054853986294</v>
      </c>
      <c r="CG20" s="10">
        <f t="shared" si="22"/>
        <v>547.05687766378071</v>
      </c>
      <c r="CI20" s="12">
        <f t="shared" si="54"/>
        <v>34.191054853986294</v>
      </c>
      <c r="CJ20" s="10">
        <f t="shared" si="23"/>
        <v>547.05687766378071</v>
      </c>
      <c r="CL20" s="12">
        <f t="shared" si="55"/>
        <v>34.191054853986294</v>
      </c>
      <c r="CM20" s="10">
        <f t="shared" si="24"/>
        <v>547.05687766378071</v>
      </c>
      <c r="CO20" s="12">
        <f t="shared" si="56"/>
        <v>34.191054853986294</v>
      </c>
      <c r="CP20" s="10">
        <f t="shared" si="25"/>
        <v>547.05687766378071</v>
      </c>
      <c r="CR20" s="12">
        <f t="shared" si="57"/>
        <v>34.191054853986294</v>
      </c>
      <c r="CS20" s="10">
        <f t="shared" si="26"/>
        <v>547.05687766378071</v>
      </c>
    </row>
    <row r="21" spans="1:97" ht="15" x14ac:dyDescent="0.25">
      <c r="A21">
        <v>35</v>
      </c>
      <c r="J21">
        <v>570</v>
      </c>
      <c r="L21" s="12">
        <f t="shared" si="29"/>
        <v>35.625</v>
      </c>
      <c r="M21" s="10">
        <f t="shared" si="0"/>
        <v>534.375</v>
      </c>
      <c r="O21" s="12">
        <f t="shared" si="30"/>
        <v>33.3984375</v>
      </c>
      <c r="P21" s="10">
        <f t="shared" si="27"/>
        <v>500.9765625</v>
      </c>
      <c r="R21" s="12">
        <f t="shared" si="31"/>
        <v>31.31103515625</v>
      </c>
      <c r="S21" s="10">
        <f t="shared" si="28"/>
        <v>469.66552734375</v>
      </c>
      <c r="U21" s="12">
        <f t="shared" si="32"/>
        <v>29.354095458984375</v>
      </c>
      <c r="V21" s="10">
        <f t="shared" si="1"/>
        <v>440.31143188476562</v>
      </c>
      <c r="X21" s="12">
        <f t="shared" si="33"/>
        <v>27.519464492797852</v>
      </c>
      <c r="Y21" s="10">
        <f t="shared" si="2"/>
        <v>485.21161079406738</v>
      </c>
      <c r="AA21" s="12">
        <f t="shared" si="34"/>
        <v>30.325725674629211</v>
      </c>
      <c r="AB21" s="10">
        <f t="shared" si="3"/>
        <v>454.88588511943817</v>
      </c>
      <c r="AD21" s="12">
        <f t="shared" si="35"/>
        <v>28.430367819964886</v>
      </c>
      <c r="AE21" s="10">
        <f t="shared" si="4"/>
        <v>426.45551729947329</v>
      </c>
      <c r="AG21" s="12">
        <f t="shared" si="36"/>
        <v>26.65346983121708</v>
      </c>
      <c r="AH21" s="10">
        <f t="shared" si="5"/>
        <v>399.80204746825621</v>
      </c>
      <c r="AJ21" s="12">
        <f t="shared" si="37"/>
        <v>24.987627966766013</v>
      </c>
      <c r="AK21" s="10">
        <f t="shared" si="6"/>
        <v>374.81441950149019</v>
      </c>
      <c r="AM21" s="12">
        <f t="shared" si="38"/>
        <v>23.425901218843137</v>
      </c>
      <c r="AN21" s="10">
        <f t="shared" si="7"/>
        <v>267.99930274989947</v>
      </c>
      <c r="AP21" s="12">
        <f t="shared" si="39"/>
        <v>16.749956421868717</v>
      </c>
      <c r="AQ21" s="10">
        <f t="shared" si="8"/>
        <v>251.24934632803075</v>
      </c>
      <c r="AS21" s="12">
        <f t="shared" si="40"/>
        <v>15.703084145501922</v>
      </c>
      <c r="AT21" s="10">
        <f t="shared" si="9"/>
        <v>235.54626218252884</v>
      </c>
      <c r="AV21" s="12">
        <f t="shared" si="41"/>
        <v>14.721641386408052</v>
      </c>
      <c r="AW21" s="10">
        <f t="shared" si="10"/>
        <v>270.14644086173837</v>
      </c>
      <c r="AY21" s="12">
        <f t="shared" si="42"/>
        <v>16.884152553858648</v>
      </c>
      <c r="AZ21" s="10">
        <f t="shared" si="11"/>
        <v>302.58410837349732</v>
      </c>
      <c r="BB21" s="12">
        <f t="shared" si="43"/>
        <v>18.911506773343582</v>
      </c>
      <c r="BC21" s="10">
        <f t="shared" si="12"/>
        <v>160.17977701983452</v>
      </c>
      <c r="BE21" s="12">
        <f t="shared" si="44"/>
        <v>10.011236063739657</v>
      </c>
      <c r="BF21" s="10">
        <f t="shared" si="13"/>
        <v>265.75243334024015</v>
      </c>
      <c r="BH21" s="12">
        <f t="shared" si="45"/>
        <v>16.609527083765009</v>
      </c>
      <c r="BI21" s="10">
        <f t="shared" si="14"/>
        <v>362.87927715501348</v>
      </c>
      <c r="BK21" s="12">
        <f t="shared" si="46"/>
        <v>22.679954822188343</v>
      </c>
      <c r="BL21" s="10">
        <f t="shared" si="15"/>
        <v>420.5901496600423</v>
      </c>
      <c r="BN21" s="12">
        <f t="shared" si="47"/>
        <v>26.286884353752644</v>
      </c>
      <c r="BO21" s="10">
        <f t="shared" si="16"/>
        <v>473.68415236466905</v>
      </c>
      <c r="BQ21" s="12">
        <f t="shared" si="48"/>
        <v>29.605259522791815</v>
      </c>
      <c r="BR21" s="10">
        <f t="shared" si="17"/>
        <v>512.86582280979439</v>
      </c>
      <c r="BT21" s="12">
        <f t="shared" si="49"/>
        <v>32.05411392561215</v>
      </c>
      <c r="BU21" s="10">
        <f t="shared" si="18"/>
        <v>512.86582280979439</v>
      </c>
      <c r="BW21" s="12">
        <f t="shared" si="50"/>
        <v>32.05411392561215</v>
      </c>
      <c r="BX21" s="10">
        <f t="shared" si="19"/>
        <v>512.86582280979439</v>
      </c>
      <c r="BZ21" s="12">
        <f t="shared" si="51"/>
        <v>32.05411392561215</v>
      </c>
      <c r="CA21" s="10">
        <f t="shared" si="20"/>
        <v>512.86582280979439</v>
      </c>
      <c r="CC21" s="12">
        <f t="shared" si="52"/>
        <v>32.05411392561215</v>
      </c>
      <c r="CD21" s="10">
        <f t="shared" si="21"/>
        <v>512.86582280979439</v>
      </c>
      <c r="CF21" s="12">
        <f t="shared" si="53"/>
        <v>32.05411392561215</v>
      </c>
      <c r="CG21" s="10">
        <f t="shared" si="22"/>
        <v>512.86582280979439</v>
      </c>
      <c r="CI21" s="12">
        <f t="shared" si="54"/>
        <v>32.05411392561215</v>
      </c>
      <c r="CJ21" s="10">
        <f t="shared" si="23"/>
        <v>512.86582280979439</v>
      </c>
      <c r="CL21" s="12">
        <f t="shared" si="55"/>
        <v>32.05411392561215</v>
      </c>
      <c r="CM21" s="10">
        <f t="shared" si="24"/>
        <v>512.86582280979439</v>
      </c>
      <c r="CO21" s="12">
        <f t="shared" si="56"/>
        <v>32.05411392561215</v>
      </c>
      <c r="CP21" s="10">
        <f t="shared" si="25"/>
        <v>512.86582280979439</v>
      </c>
      <c r="CR21" s="12">
        <f t="shared" si="57"/>
        <v>32.05411392561215</v>
      </c>
      <c r="CS21" s="10">
        <f t="shared" si="26"/>
        <v>512.86582280979439</v>
      </c>
    </row>
    <row r="22" spans="1:97" ht="15" x14ac:dyDescent="0.25">
      <c r="A22">
        <v>36</v>
      </c>
      <c r="J22">
        <v>434</v>
      </c>
      <c r="L22" s="12">
        <f t="shared" si="29"/>
        <v>27.125</v>
      </c>
      <c r="M22" s="10">
        <f t="shared" si="0"/>
        <v>534.375</v>
      </c>
      <c r="O22" s="12">
        <f t="shared" si="30"/>
        <v>33.3984375</v>
      </c>
      <c r="P22" s="10">
        <f t="shared" si="27"/>
        <v>500.9765625</v>
      </c>
      <c r="R22" s="12">
        <f t="shared" si="31"/>
        <v>31.31103515625</v>
      </c>
      <c r="S22" s="10">
        <f t="shared" si="28"/>
        <v>469.66552734375</v>
      </c>
      <c r="U22" s="12">
        <f t="shared" si="32"/>
        <v>29.354095458984375</v>
      </c>
      <c r="V22" s="10">
        <f t="shared" si="1"/>
        <v>440.31143188476562</v>
      </c>
      <c r="X22" s="12">
        <f t="shared" si="33"/>
        <v>27.519464492797852</v>
      </c>
      <c r="Y22" s="10">
        <f t="shared" si="2"/>
        <v>412.79196739196777</v>
      </c>
      <c r="AA22" s="12">
        <f t="shared" si="34"/>
        <v>25.799497961997986</v>
      </c>
      <c r="AB22" s="10">
        <f t="shared" si="3"/>
        <v>454.88588511943817</v>
      </c>
      <c r="AD22" s="12">
        <f t="shared" si="35"/>
        <v>28.430367819964886</v>
      </c>
      <c r="AE22" s="10">
        <f t="shared" si="4"/>
        <v>426.45551729947329</v>
      </c>
      <c r="AG22" s="12">
        <f t="shared" si="36"/>
        <v>26.65346983121708</v>
      </c>
      <c r="AH22" s="10">
        <f t="shared" si="5"/>
        <v>399.80204746825621</v>
      </c>
      <c r="AJ22" s="12">
        <f t="shared" si="37"/>
        <v>24.987627966766013</v>
      </c>
      <c r="AK22" s="10">
        <f t="shared" si="6"/>
        <v>374.81441950149019</v>
      </c>
      <c r="AM22" s="12">
        <f t="shared" si="38"/>
        <v>23.425901218843137</v>
      </c>
      <c r="AN22" s="10">
        <f t="shared" si="7"/>
        <v>351.38851828264706</v>
      </c>
      <c r="AP22" s="12">
        <f t="shared" si="39"/>
        <v>21.961782392665441</v>
      </c>
      <c r="AQ22" s="10">
        <f t="shared" si="8"/>
        <v>251.24934632803075</v>
      </c>
      <c r="AS22" s="12">
        <f t="shared" si="40"/>
        <v>15.703084145501922</v>
      </c>
      <c r="AT22" s="10">
        <f t="shared" si="9"/>
        <v>235.54626218252884</v>
      </c>
      <c r="AV22" s="12">
        <f t="shared" si="41"/>
        <v>14.721641386408052</v>
      </c>
      <c r="AW22" s="10">
        <f t="shared" si="10"/>
        <v>220.82462079612077</v>
      </c>
      <c r="AY22" s="12">
        <f t="shared" si="42"/>
        <v>13.801538799757548</v>
      </c>
      <c r="AZ22" s="10">
        <f t="shared" si="11"/>
        <v>253.26228830787971</v>
      </c>
      <c r="BB22" s="12">
        <f t="shared" si="43"/>
        <v>15.828893019242482</v>
      </c>
      <c r="BC22" s="10">
        <f t="shared" si="12"/>
        <v>283.67260160015371</v>
      </c>
      <c r="BE22" s="12">
        <f t="shared" si="44"/>
        <v>17.729537600009607</v>
      </c>
      <c r="BF22" s="10">
        <f t="shared" si="13"/>
        <v>150.16854095609486</v>
      </c>
      <c r="BH22" s="12">
        <f t="shared" si="45"/>
        <v>9.3855338097559287</v>
      </c>
      <c r="BI22" s="10">
        <f t="shared" si="14"/>
        <v>249.14290625647513</v>
      </c>
      <c r="BK22" s="12">
        <f t="shared" si="46"/>
        <v>15.571431641029696</v>
      </c>
      <c r="BL22" s="10">
        <f t="shared" si="15"/>
        <v>340.19932233282515</v>
      </c>
      <c r="BN22" s="12">
        <f t="shared" si="47"/>
        <v>21.262457645801572</v>
      </c>
      <c r="BO22" s="10">
        <f t="shared" si="16"/>
        <v>394.30326530628963</v>
      </c>
      <c r="BQ22" s="12">
        <f t="shared" si="48"/>
        <v>24.643954081643102</v>
      </c>
      <c r="BR22" s="10">
        <f t="shared" si="17"/>
        <v>444.07889284187723</v>
      </c>
      <c r="BT22" s="12">
        <f t="shared" si="49"/>
        <v>27.754930802617327</v>
      </c>
      <c r="BU22" s="10">
        <f t="shared" si="18"/>
        <v>480.81170888418222</v>
      </c>
      <c r="BW22" s="12">
        <f t="shared" si="50"/>
        <v>30.050731805261389</v>
      </c>
      <c r="BX22" s="10">
        <f t="shared" si="19"/>
        <v>480.81170888418222</v>
      </c>
      <c r="BZ22" s="12">
        <f t="shared" si="51"/>
        <v>30.050731805261389</v>
      </c>
      <c r="CA22" s="10">
        <f t="shared" si="20"/>
        <v>480.81170888418222</v>
      </c>
      <c r="CC22" s="12">
        <f t="shared" si="52"/>
        <v>30.050731805261389</v>
      </c>
      <c r="CD22" s="10">
        <f t="shared" si="21"/>
        <v>480.81170888418222</v>
      </c>
      <c r="CF22" s="12">
        <f t="shared" si="53"/>
        <v>30.050731805261389</v>
      </c>
      <c r="CG22" s="10">
        <f t="shared" si="22"/>
        <v>480.81170888418222</v>
      </c>
      <c r="CI22" s="12">
        <f t="shared" si="54"/>
        <v>30.050731805261389</v>
      </c>
      <c r="CJ22" s="10">
        <f t="shared" si="23"/>
        <v>480.81170888418222</v>
      </c>
      <c r="CL22" s="12">
        <f t="shared" si="55"/>
        <v>30.050731805261389</v>
      </c>
      <c r="CM22" s="10">
        <f t="shared" si="24"/>
        <v>480.81170888418222</v>
      </c>
      <c r="CO22" s="12">
        <f t="shared" si="56"/>
        <v>30.050731805261389</v>
      </c>
      <c r="CP22" s="10">
        <f t="shared" si="25"/>
        <v>480.81170888418222</v>
      </c>
      <c r="CR22" s="12">
        <f t="shared" si="57"/>
        <v>30.050731805261389</v>
      </c>
      <c r="CS22" s="10">
        <f t="shared" si="26"/>
        <v>480.81170888418222</v>
      </c>
    </row>
    <row r="23" spans="1:97" x14ac:dyDescent="0.3">
      <c r="A23">
        <v>37</v>
      </c>
      <c r="J23">
        <v>434</v>
      </c>
      <c r="L23" s="12">
        <f t="shared" si="29"/>
        <v>27.125</v>
      </c>
      <c r="M23" s="10">
        <f t="shared" si="0"/>
        <v>406.875</v>
      </c>
      <c r="O23" s="12">
        <f t="shared" si="30"/>
        <v>25.4296875</v>
      </c>
      <c r="P23" s="10">
        <f t="shared" si="27"/>
        <v>500.9765625</v>
      </c>
      <c r="R23" s="12">
        <f t="shared" si="31"/>
        <v>31.31103515625</v>
      </c>
      <c r="S23" s="10">
        <f t="shared" si="28"/>
        <v>469.66552734375</v>
      </c>
      <c r="U23" s="12">
        <f t="shared" si="32"/>
        <v>29.354095458984375</v>
      </c>
      <c r="V23" s="10">
        <f t="shared" si="1"/>
        <v>440.31143188476562</v>
      </c>
      <c r="X23" s="12">
        <f t="shared" si="33"/>
        <v>27.519464492797852</v>
      </c>
      <c r="Y23" s="10">
        <f t="shared" si="2"/>
        <v>412.79196739196777</v>
      </c>
      <c r="AA23" s="12">
        <f t="shared" si="34"/>
        <v>25.799497961997986</v>
      </c>
      <c r="AB23" s="10">
        <f t="shared" si="3"/>
        <v>386.99246942996979</v>
      </c>
      <c r="AD23" s="12">
        <f t="shared" si="35"/>
        <v>24.187029339373112</v>
      </c>
      <c r="AE23" s="10">
        <f t="shared" si="4"/>
        <v>426.45551729947329</v>
      </c>
      <c r="AG23" s="12">
        <f t="shared" si="36"/>
        <v>26.65346983121708</v>
      </c>
      <c r="AH23" s="10">
        <f t="shared" si="5"/>
        <v>399.80204746825621</v>
      </c>
      <c r="AJ23" s="12">
        <f t="shared" si="37"/>
        <v>24.987627966766013</v>
      </c>
      <c r="AK23" s="10">
        <f t="shared" si="6"/>
        <v>374.81441950149019</v>
      </c>
      <c r="AM23" s="12">
        <f t="shared" si="38"/>
        <v>23.425901218843137</v>
      </c>
      <c r="AN23" s="10">
        <f t="shared" si="7"/>
        <v>351.38851828264706</v>
      </c>
      <c r="AP23" s="12">
        <f t="shared" si="39"/>
        <v>21.961782392665441</v>
      </c>
      <c r="AQ23" s="10">
        <f t="shared" si="8"/>
        <v>329.42673588998161</v>
      </c>
      <c r="AS23" s="12">
        <f t="shared" si="40"/>
        <v>20.589170993123851</v>
      </c>
      <c r="AT23" s="10">
        <f t="shared" si="9"/>
        <v>235.54626218252884</v>
      </c>
      <c r="AV23" s="12">
        <f t="shared" si="41"/>
        <v>14.721641386408052</v>
      </c>
      <c r="AW23" s="10">
        <f t="shared" si="10"/>
        <v>220.82462079612077</v>
      </c>
      <c r="AY23" s="12">
        <f t="shared" si="42"/>
        <v>13.801538799757548</v>
      </c>
      <c r="AZ23" s="10">
        <f t="shared" si="11"/>
        <v>207.02308199636323</v>
      </c>
      <c r="BB23" s="12">
        <f t="shared" si="43"/>
        <v>12.938942624772702</v>
      </c>
      <c r="BC23" s="10">
        <f t="shared" si="12"/>
        <v>237.43339528863723</v>
      </c>
      <c r="BE23" s="12">
        <f t="shared" si="44"/>
        <v>14.839587205539827</v>
      </c>
      <c r="BF23" s="10">
        <f t="shared" si="13"/>
        <v>265.94306400014409</v>
      </c>
      <c r="BH23" s="12">
        <f t="shared" si="45"/>
        <v>16.621441500009006</v>
      </c>
      <c r="BI23" s="10">
        <f t="shared" si="14"/>
        <v>140.78300714633892</v>
      </c>
      <c r="BK23" s="12">
        <f t="shared" si="46"/>
        <v>8.7989379466461823</v>
      </c>
      <c r="BL23" s="10">
        <f t="shared" si="15"/>
        <v>233.57147461544542</v>
      </c>
      <c r="BN23" s="12">
        <f t="shared" si="47"/>
        <v>14.598217163465339</v>
      </c>
      <c r="BO23" s="10">
        <f t="shared" si="16"/>
        <v>318.93686468702356</v>
      </c>
      <c r="BQ23" s="12">
        <f t="shared" si="48"/>
        <v>19.933554042938972</v>
      </c>
      <c r="BR23" s="10">
        <f t="shared" si="17"/>
        <v>369.65931122464656</v>
      </c>
      <c r="BT23" s="12">
        <f t="shared" si="49"/>
        <v>23.10370695154041</v>
      </c>
      <c r="BU23" s="10">
        <f t="shared" si="18"/>
        <v>416.32396203925992</v>
      </c>
      <c r="BW23" s="12">
        <f t="shared" si="50"/>
        <v>26.020247627453745</v>
      </c>
      <c r="BX23" s="10">
        <f t="shared" si="19"/>
        <v>450.76097707892086</v>
      </c>
      <c r="BZ23" s="12">
        <f t="shared" si="51"/>
        <v>28.172561067432554</v>
      </c>
      <c r="CA23" s="10">
        <f t="shared" si="20"/>
        <v>450.76097707892086</v>
      </c>
      <c r="CC23" s="12">
        <f t="shared" si="52"/>
        <v>28.172561067432554</v>
      </c>
      <c r="CD23" s="10">
        <f t="shared" si="21"/>
        <v>450.76097707892086</v>
      </c>
      <c r="CF23" s="12">
        <f t="shared" si="53"/>
        <v>28.172561067432554</v>
      </c>
      <c r="CG23" s="10">
        <f t="shared" si="22"/>
        <v>450.76097707892086</v>
      </c>
      <c r="CI23" s="12">
        <f t="shared" si="54"/>
        <v>28.172561067432554</v>
      </c>
      <c r="CJ23" s="10">
        <f t="shared" si="23"/>
        <v>450.76097707892086</v>
      </c>
      <c r="CL23" s="12">
        <f t="shared" si="55"/>
        <v>28.172561067432554</v>
      </c>
      <c r="CM23" s="10">
        <f t="shared" si="24"/>
        <v>450.76097707892086</v>
      </c>
      <c r="CO23" s="12">
        <f t="shared" si="56"/>
        <v>28.172561067432554</v>
      </c>
      <c r="CP23" s="10">
        <f t="shared" si="25"/>
        <v>450.76097707892086</v>
      </c>
      <c r="CR23" s="12">
        <f t="shared" si="57"/>
        <v>28.172561067432554</v>
      </c>
      <c r="CS23" s="10">
        <f t="shared" si="26"/>
        <v>450.76097707892086</v>
      </c>
    </row>
    <row r="24" spans="1:97" x14ac:dyDescent="0.3">
      <c r="A24">
        <v>38</v>
      </c>
      <c r="J24">
        <v>434</v>
      </c>
      <c r="L24" s="12">
        <f t="shared" si="29"/>
        <v>27.125</v>
      </c>
      <c r="M24" s="10">
        <f t="shared" si="0"/>
        <v>406.875</v>
      </c>
      <c r="O24" s="12">
        <f t="shared" si="30"/>
        <v>25.4296875</v>
      </c>
      <c r="P24" s="10">
        <f t="shared" si="27"/>
        <v>381.4453125</v>
      </c>
      <c r="R24" s="12">
        <f t="shared" si="31"/>
        <v>23.84033203125</v>
      </c>
      <c r="S24" s="10">
        <f t="shared" si="28"/>
        <v>469.66552734375</v>
      </c>
      <c r="U24" s="12">
        <f t="shared" si="32"/>
        <v>29.354095458984375</v>
      </c>
      <c r="V24" s="10">
        <f t="shared" si="1"/>
        <v>440.31143188476562</v>
      </c>
      <c r="X24" s="12">
        <f t="shared" si="33"/>
        <v>27.519464492797852</v>
      </c>
      <c r="Y24" s="10">
        <f t="shared" si="2"/>
        <v>412.79196739196777</v>
      </c>
      <c r="AA24" s="12">
        <f t="shared" si="34"/>
        <v>25.799497961997986</v>
      </c>
      <c r="AB24" s="10">
        <f t="shared" si="3"/>
        <v>386.99246942996979</v>
      </c>
      <c r="AD24" s="12">
        <f t="shared" si="35"/>
        <v>24.187029339373112</v>
      </c>
      <c r="AE24" s="10">
        <f t="shared" si="4"/>
        <v>362.80544009059668</v>
      </c>
      <c r="AG24" s="12">
        <f t="shared" si="36"/>
        <v>22.675340005662292</v>
      </c>
      <c r="AH24" s="10">
        <f t="shared" si="5"/>
        <v>399.80204746825621</v>
      </c>
      <c r="AJ24" s="12">
        <f t="shared" si="37"/>
        <v>24.987627966766013</v>
      </c>
      <c r="AK24" s="10">
        <f t="shared" si="6"/>
        <v>374.81441950149019</v>
      </c>
      <c r="AM24" s="12">
        <f t="shared" si="38"/>
        <v>23.425901218843137</v>
      </c>
      <c r="AN24" s="10">
        <f t="shared" si="7"/>
        <v>351.38851828264706</v>
      </c>
      <c r="AP24" s="12">
        <f t="shared" si="39"/>
        <v>21.961782392665441</v>
      </c>
      <c r="AQ24" s="10">
        <f t="shared" si="8"/>
        <v>329.42673588998161</v>
      </c>
      <c r="AS24" s="12">
        <f t="shared" si="40"/>
        <v>20.589170993123851</v>
      </c>
      <c r="AT24" s="10">
        <f t="shared" si="9"/>
        <v>308.83756489685777</v>
      </c>
      <c r="AV24" s="12">
        <f t="shared" si="41"/>
        <v>19.302347806053611</v>
      </c>
      <c r="AW24" s="10">
        <f t="shared" si="10"/>
        <v>220.82462079612077</v>
      </c>
      <c r="AY24" s="12">
        <f t="shared" si="42"/>
        <v>13.801538799757548</v>
      </c>
      <c r="AZ24" s="10">
        <f t="shared" si="11"/>
        <v>207.02308199636323</v>
      </c>
      <c r="BB24" s="12">
        <f t="shared" si="43"/>
        <v>12.938942624772702</v>
      </c>
      <c r="BC24" s="10">
        <f t="shared" si="12"/>
        <v>194.08413937159054</v>
      </c>
      <c r="BE24" s="12">
        <f t="shared" si="44"/>
        <v>12.130258710724409</v>
      </c>
      <c r="BF24" s="10">
        <f t="shared" si="13"/>
        <v>222.5938080830974</v>
      </c>
      <c r="BH24" s="12">
        <f t="shared" si="45"/>
        <v>13.912113005193588</v>
      </c>
      <c r="BI24" s="10">
        <f t="shared" si="14"/>
        <v>249.32162250013508</v>
      </c>
      <c r="BK24" s="12">
        <f t="shared" si="46"/>
        <v>15.582601406258442</v>
      </c>
      <c r="BL24" s="10">
        <f t="shared" si="15"/>
        <v>131.98406919969273</v>
      </c>
      <c r="BN24" s="12">
        <f t="shared" si="47"/>
        <v>8.2490043249807954</v>
      </c>
      <c r="BO24" s="10">
        <f t="shared" si="16"/>
        <v>218.97325745198009</v>
      </c>
      <c r="BQ24" s="12">
        <f t="shared" si="48"/>
        <v>13.685828590748756</v>
      </c>
      <c r="BR24" s="10">
        <f t="shared" si="17"/>
        <v>299.00331064408459</v>
      </c>
      <c r="BT24" s="12">
        <f t="shared" si="49"/>
        <v>18.687706915255287</v>
      </c>
      <c r="BU24" s="10">
        <f t="shared" si="18"/>
        <v>346.55560427310616</v>
      </c>
      <c r="BW24" s="12">
        <f t="shared" si="50"/>
        <v>21.659725267069135</v>
      </c>
      <c r="BX24" s="10">
        <f t="shared" si="19"/>
        <v>390.3037144118062</v>
      </c>
      <c r="BZ24" s="12">
        <f t="shared" si="51"/>
        <v>24.393982150737887</v>
      </c>
      <c r="CA24" s="10">
        <f t="shared" si="20"/>
        <v>422.58841601148833</v>
      </c>
      <c r="CC24" s="12">
        <f t="shared" si="52"/>
        <v>26.411776000718021</v>
      </c>
      <c r="CD24" s="10">
        <f t="shared" si="21"/>
        <v>422.58841601148833</v>
      </c>
      <c r="CF24" s="12">
        <f t="shared" si="53"/>
        <v>26.411776000718021</v>
      </c>
      <c r="CG24" s="10">
        <f t="shared" si="22"/>
        <v>422.58841601148833</v>
      </c>
      <c r="CI24" s="12">
        <f t="shared" si="54"/>
        <v>26.411776000718021</v>
      </c>
      <c r="CJ24" s="10">
        <f t="shared" si="23"/>
        <v>422.58841601148833</v>
      </c>
      <c r="CL24" s="12">
        <f t="shared" si="55"/>
        <v>26.411776000718021</v>
      </c>
      <c r="CM24" s="10">
        <f t="shared" si="24"/>
        <v>422.58841601148833</v>
      </c>
      <c r="CO24" s="12">
        <f t="shared" si="56"/>
        <v>26.411776000718021</v>
      </c>
      <c r="CP24" s="10">
        <f t="shared" si="25"/>
        <v>422.58841601148833</v>
      </c>
      <c r="CR24" s="12">
        <f t="shared" si="57"/>
        <v>26.411776000718021</v>
      </c>
      <c r="CS24" s="10">
        <f t="shared" si="26"/>
        <v>422.58841601148833</v>
      </c>
    </row>
    <row r="25" spans="1:97" x14ac:dyDescent="0.3">
      <c r="A25">
        <v>39</v>
      </c>
      <c r="J25">
        <v>434</v>
      </c>
      <c r="L25" s="12">
        <f t="shared" si="29"/>
        <v>27.125</v>
      </c>
      <c r="M25" s="10">
        <f t="shared" si="0"/>
        <v>406.875</v>
      </c>
      <c r="O25" s="12">
        <f t="shared" si="30"/>
        <v>25.4296875</v>
      </c>
      <c r="P25" s="10">
        <f t="shared" si="27"/>
        <v>381.4453125</v>
      </c>
      <c r="R25" s="12">
        <f t="shared" si="31"/>
        <v>23.84033203125</v>
      </c>
      <c r="S25" s="10">
        <f t="shared" si="28"/>
        <v>357.60498046875</v>
      </c>
      <c r="U25" s="12">
        <f t="shared" si="32"/>
        <v>22.350311279296875</v>
      </c>
      <c r="V25" s="10">
        <f t="shared" si="1"/>
        <v>440.31143188476562</v>
      </c>
      <c r="X25" s="12">
        <f t="shared" si="33"/>
        <v>27.519464492797852</v>
      </c>
      <c r="Y25" s="10">
        <f t="shared" si="2"/>
        <v>412.79196739196777</v>
      </c>
      <c r="AA25" s="12">
        <f t="shared" si="34"/>
        <v>25.799497961997986</v>
      </c>
      <c r="AB25" s="10">
        <f t="shared" si="3"/>
        <v>386.99246942996979</v>
      </c>
      <c r="AD25" s="12">
        <f t="shared" si="35"/>
        <v>24.187029339373112</v>
      </c>
      <c r="AE25" s="10">
        <f t="shared" si="4"/>
        <v>362.80544009059668</v>
      </c>
      <c r="AG25" s="12">
        <f t="shared" si="36"/>
        <v>22.675340005662292</v>
      </c>
      <c r="AH25" s="10">
        <f t="shared" si="5"/>
        <v>340.13010008493438</v>
      </c>
      <c r="AJ25" s="12">
        <f t="shared" si="37"/>
        <v>21.258131255308399</v>
      </c>
      <c r="AK25" s="10">
        <f t="shared" si="6"/>
        <v>374.81441950149019</v>
      </c>
      <c r="AM25" s="12">
        <f t="shared" si="38"/>
        <v>23.425901218843137</v>
      </c>
      <c r="AN25" s="10">
        <f t="shared" si="7"/>
        <v>351.38851828264706</v>
      </c>
      <c r="AP25" s="12">
        <f t="shared" si="39"/>
        <v>21.961782392665441</v>
      </c>
      <c r="AQ25" s="10">
        <f t="shared" si="8"/>
        <v>329.42673588998161</v>
      </c>
      <c r="AS25" s="12">
        <f t="shared" si="40"/>
        <v>20.589170993123851</v>
      </c>
      <c r="AT25" s="10">
        <f t="shared" si="9"/>
        <v>308.83756489685777</v>
      </c>
      <c r="AV25" s="12">
        <f t="shared" si="41"/>
        <v>19.302347806053611</v>
      </c>
      <c r="AW25" s="10">
        <f t="shared" si="10"/>
        <v>289.53521709080417</v>
      </c>
      <c r="AY25" s="12">
        <f t="shared" si="42"/>
        <v>18.09595106817526</v>
      </c>
      <c r="AZ25" s="10">
        <f t="shared" si="11"/>
        <v>207.02308199636323</v>
      </c>
      <c r="BB25" s="12">
        <f t="shared" si="43"/>
        <v>12.938942624772702</v>
      </c>
      <c r="BC25" s="10">
        <f t="shared" si="12"/>
        <v>194.08413937159054</v>
      </c>
      <c r="BE25" s="12">
        <f t="shared" si="44"/>
        <v>12.130258710724409</v>
      </c>
      <c r="BF25" s="10">
        <f t="shared" si="13"/>
        <v>181.95388066086613</v>
      </c>
      <c r="BH25" s="12">
        <f t="shared" si="45"/>
        <v>11.372117541304133</v>
      </c>
      <c r="BI25" s="10">
        <f t="shared" si="14"/>
        <v>208.68169507790381</v>
      </c>
      <c r="BK25" s="12">
        <f t="shared" si="46"/>
        <v>13.042605942368988</v>
      </c>
      <c r="BL25" s="10">
        <f t="shared" si="15"/>
        <v>233.73902109387663</v>
      </c>
      <c r="BN25" s="12">
        <f t="shared" si="47"/>
        <v>14.608688818367289</v>
      </c>
      <c r="BO25" s="10">
        <f t="shared" si="16"/>
        <v>123.73506487471192</v>
      </c>
      <c r="BQ25" s="12">
        <f t="shared" si="48"/>
        <v>7.7334415546694952</v>
      </c>
      <c r="BR25" s="10">
        <f t="shared" si="17"/>
        <v>205.28742886123132</v>
      </c>
      <c r="BT25" s="12">
        <f t="shared" si="49"/>
        <v>12.830464303826957</v>
      </c>
      <c r="BU25" s="10">
        <f t="shared" si="18"/>
        <v>280.31560372882933</v>
      </c>
      <c r="BW25" s="12">
        <f t="shared" si="50"/>
        <v>17.519725233051833</v>
      </c>
      <c r="BX25" s="10">
        <f t="shared" si="19"/>
        <v>324.89587900603703</v>
      </c>
      <c r="BZ25" s="12">
        <f t="shared" si="51"/>
        <v>20.305992437877315</v>
      </c>
      <c r="CA25" s="10">
        <f t="shared" si="20"/>
        <v>365.90973226106831</v>
      </c>
      <c r="CC25" s="12">
        <f t="shared" si="52"/>
        <v>22.86935826631677</v>
      </c>
      <c r="CD25" s="10">
        <f t="shared" si="21"/>
        <v>396.17664001077031</v>
      </c>
      <c r="CF25" s="12">
        <f t="shared" si="53"/>
        <v>24.761040000673145</v>
      </c>
      <c r="CG25" s="10">
        <f t="shared" si="22"/>
        <v>396.17664001077031</v>
      </c>
      <c r="CI25" s="12">
        <f t="shared" si="54"/>
        <v>24.761040000673145</v>
      </c>
      <c r="CJ25" s="10">
        <f t="shared" si="23"/>
        <v>396.17664001077031</v>
      </c>
      <c r="CL25" s="12">
        <f t="shared" si="55"/>
        <v>24.761040000673145</v>
      </c>
      <c r="CM25" s="10">
        <f t="shared" si="24"/>
        <v>396.17664001077031</v>
      </c>
      <c r="CO25" s="12">
        <f t="shared" si="56"/>
        <v>24.761040000673145</v>
      </c>
      <c r="CP25" s="10">
        <f t="shared" si="25"/>
        <v>396.17664001077031</v>
      </c>
      <c r="CR25" s="12">
        <f t="shared" si="57"/>
        <v>24.761040000673145</v>
      </c>
      <c r="CS25" s="10">
        <f t="shared" si="26"/>
        <v>396.17664001077031</v>
      </c>
    </row>
    <row r="26" spans="1:97" x14ac:dyDescent="0.3">
      <c r="A26">
        <v>40</v>
      </c>
      <c r="J26">
        <v>434</v>
      </c>
      <c r="L26" s="12">
        <f t="shared" si="29"/>
        <v>27.125</v>
      </c>
      <c r="M26" s="10">
        <f t="shared" si="0"/>
        <v>406.875</v>
      </c>
      <c r="O26" s="12">
        <f t="shared" si="30"/>
        <v>25.4296875</v>
      </c>
      <c r="P26" s="10">
        <f t="shared" si="27"/>
        <v>381.4453125</v>
      </c>
      <c r="R26" s="12">
        <f t="shared" si="31"/>
        <v>23.84033203125</v>
      </c>
      <c r="S26" s="10">
        <f t="shared" si="28"/>
        <v>357.60498046875</v>
      </c>
      <c r="U26" s="12">
        <f t="shared" si="32"/>
        <v>22.350311279296875</v>
      </c>
      <c r="V26" s="10">
        <f t="shared" si="1"/>
        <v>335.25466918945312</v>
      </c>
      <c r="X26" s="12">
        <f t="shared" si="33"/>
        <v>20.95341682434082</v>
      </c>
      <c r="Y26" s="10">
        <f t="shared" si="2"/>
        <v>412.79196739196777</v>
      </c>
      <c r="AA26" s="12">
        <f t="shared" si="34"/>
        <v>25.799497961997986</v>
      </c>
      <c r="AB26" s="10">
        <f t="shared" si="3"/>
        <v>386.99246942996979</v>
      </c>
      <c r="AD26" s="12">
        <f t="shared" si="35"/>
        <v>24.187029339373112</v>
      </c>
      <c r="AE26" s="10">
        <f t="shared" si="4"/>
        <v>362.80544009059668</v>
      </c>
      <c r="AG26" s="12">
        <f t="shared" si="36"/>
        <v>22.675340005662292</v>
      </c>
      <c r="AH26" s="10">
        <f t="shared" si="5"/>
        <v>340.13010008493438</v>
      </c>
      <c r="AJ26" s="12">
        <f t="shared" si="37"/>
        <v>21.258131255308399</v>
      </c>
      <c r="AK26" s="10">
        <f t="shared" si="6"/>
        <v>318.87196882962598</v>
      </c>
      <c r="AM26" s="12">
        <f t="shared" si="38"/>
        <v>19.929498051851624</v>
      </c>
      <c r="AN26" s="10">
        <f t="shared" si="7"/>
        <v>351.38851828264706</v>
      </c>
      <c r="AP26" s="12">
        <f t="shared" si="39"/>
        <v>21.961782392665441</v>
      </c>
      <c r="AQ26" s="10">
        <f t="shared" si="8"/>
        <v>329.42673588998161</v>
      </c>
      <c r="AS26" s="12">
        <f t="shared" si="40"/>
        <v>20.589170993123851</v>
      </c>
      <c r="AT26" s="10">
        <f t="shared" si="9"/>
        <v>308.83756489685777</v>
      </c>
      <c r="AV26" s="12">
        <f t="shared" si="41"/>
        <v>19.302347806053611</v>
      </c>
      <c r="AW26" s="10">
        <f t="shared" si="10"/>
        <v>289.53521709080417</v>
      </c>
      <c r="AY26" s="12">
        <f t="shared" si="42"/>
        <v>18.09595106817526</v>
      </c>
      <c r="AZ26" s="10">
        <f t="shared" si="11"/>
        <v>271.43926602262889</v>
      </c>
      <c r="BB26" s="12">
        <f t="shared" si="43"/>
        <v>16.964954126414305</v>
      </c>
      <c r="BC26" s="10">
        <f t="shared" si="12"/>
        <v>194.08413937159054</v>
      </c>
      <c r="BE26" s="12">
        <f t="shared" si="44"/>
        <v>12.130258710724409</v>
      </c>
      <c r="BF26" s="10">
        <f t="shared" si="13"/>
        <v>181.95388066086613</v>
      </c>
      <c r="BH26" s="12">
        <f t="shared" si="45"/>
        <v>11.372117541304133</v>
      </c>
      <c r="BI26" s="10">
        <f t="shared" si="14"/>
        <v>170.581763119562</v>
      </c>
      <c r="BK26" s="12">
        <f t="shared" si="46"/>
        <v>10.661360194972625</v>
      </c>
      <c r="BL26" s="10">
        <f t="shared" si="15"/>
        <v>195.63908913553482</v>
      </c>
      <c r="BN26" s="12">
        <f t="shared" si="47"/>
        <v>12.227443070970926</v>
      </c>
      <c r="BO26" s="10">
        <f t="shared" si="16"/>
        <v>219.13033227550935</v>
      </c>
      <c r="BQ26" s="12">
        <f t="shared" si="48"/>
        <v>13.695645767219334</v>
      </c>
      <c r="BR26" s="10">
        <f t="shared" si="17"/>
        <v>116.00162332004243</v>
      </c>
      <c r="BT26" s="12">
        <f t="shared" si="49"/>
        <v>7.2501014575026517</v>
      </c>
      <c r="BU26" s="10">
        <f t="shared" si="18"/>
        <v>192.45696455740438</v>
      </c>
      <c r="BW26" s="12">
        <f t="shared" si="50"/>
        <v>12.028560284837774</v>
      </c>
      <c r="BX26" s="10">
        <f t="shared" si="19"/>
        <v>262.79587849577752</v>
      </c>
      <c r="BZ26" s="12">
        <f t="shared" si="51"/>
        <v>16.424742405986095</v>
      </c>
      <c r="CA26" s="10">
        <f t="shared" si="20"/>
        <v>304.58988656815973</v>
      </c>
      <c r="CC26" s="12">
        <f t="shared" si="52"/>
        <v>19.036867910509983</v>
      </c>
      <c r="CD26" s="10">
        <f t="shared" si="21"/>
        <v>343.04037399475152</v>
      </c>
      <c r="CF26" s="12">
        <f t="shared" si="53"/>
        <v>21.44002337467197</v>
      </c>
      <c r="CG26" s="10">
        <f t="shared" si="22"/>
        <v>371.41560001009719</v>
      </c>
      <c r="CI26" s="12">
        <f t="shared" si="54"/>
        <v>23.213475000631075</v>
      </c>
      <c r="CJ26" s="10">
        <f t="shared" si="23"/>
        <v>371.41560001009719</v>
      </c>
      <c r="CL26" s="12">
        <f t="shared" si="55"/>
        <v>23.213475000631075</v>
      </c>
      <c r="CM26" s="10">
        <f t="shared" si="24"/>
        <v>371.41560001009719</v>
      </c>
      <c r="CO26" s="12">
        <f t="shared" si="56"/>
        <v>23.213475000631075</v>
      </c>
      <c r="CP26" s="10">
        <f t="shared" si="25"/>
        <v>371.41560001009719</v>
      </c>
      <c r="CR26" s="12">
        <f t="shared" si="57"/>
        <v>23.213475000631075</v>
      </c>
      <c r="CS26" s="10">
        <f t="shared" si="26"/>
        <v>371.41560001009719</v>
      </c>
    </row>
    <row r="27" spans="1:97" x14ac:dyDescent="0.3">
      <c r="A27">
        <v>41</v>
      </c>
      <c r="J27">
        <v>443</v>
      </c>
      <c r="L27" s="12">
        <f t="shared" si="29"/>
        <v>27.6875</v>
      </c>
      <c r="M27" s="10">
        <f t="shared" si="0"/>
        <v>406.875</v>
      </c>
      <c r="O27" s="12">
        <f t="shared" si="30"/>
        <v>25.4296875</v>
      </c>
      <c r="P27" s="10">
        <f t="shared" si="27"/>
        <v>381.4453125</v>
      </c>
      <c r="R27" s="12">
        <f t="shared" si="31"/>
        <v>23.84033203125</v>
      </c>
      <c r="S27" s="10">
        <f t="shared" si="28"/>
        <v>357.60498046875</v>
      </c>
      <c r="U27" s="12">
        <f t="shared" si="32"/>
        <v>22.350311279296875</v>
      </c>
      <c r="V27" s="10">
        <f t="shared" si="1"/>
        <v>335.25466918945312</v>
      </c>
      <c r="X27" s="12">
        <f t="shared" si="33"/>
        <v>20.95341682434082</v>
      </c>
      <c r="Y27" s="10">
        <f t="shared" si="2"/>
        <v>314.3012523651123</v>
      </c>
      <c r="AA27" s="12">
        <f t="shared" si="34"/>
        <v>19.643828272819519</v>
      </c>
      <c r="AB27" s="10">
        <f t="shared" si="3"/>
        <v>386.99246942996979</v>
      </c>
      <c r="AD27" s="12">
        <f t="shared" si="35"/>
        <v>24.187029339373112</v>
      </c>
      <c r="AE27" s="10">
        <f t="shared" si="4"/>
        <v>362.80544009059668</v>
      </c>
      <c r="AG27" s="12">
        <f t="shared" si="36"/>
        <v>22.675340005662292</v>
      </c>
      <c r="AH27" s="10">
        <f t="shared" si="5"/>
        <v>340.13010008493438</v>
      </c>
      <c r="AJ27" s="12">
        <f t="shared" si="37"/>
        <v>21.258131255308399</v>
      </c>
      <c r="AK27" s="10">
        <f t="shared" si="6"/>
        <v>318.87196882962598</v>
      </c>
      <c r="AM27" s="12">
        <f t="shared" si="38"/>
        <v>19.929498051851624</v>
      </c>
      <c r="AN27" s="10">
        <f t="shared" si="7"/>
        <v>298.94247077777436</v>
      </c>
      <c r="AP27" s="12">
        <f t="shared" si="39"/>
        <v>18.683904423610898</v>
      </c>
      <c r="AQ27" s="10">
        <f t="shared" si="8"/>
        <v>329.42673588998161</v>
      </c>
      <c r="AS27" s="12">
        <f t="shared" si="40"/>
        <v>20.589170993123851</v>
      </c>
      <c r="AT27" s="10">
        <f t="shared" si="9"/>
        <v>308.83756489685777</v>
      </c>
      <c r="AV27" s="12">
        <f t="shared" si="41"/>
        <v>19.302347806053611</v>
      </c>
      <c r="AW27" s="10">
        <f t="shared" si="10"/>
        <v>289.53521709080417</v>
      </c>
      <c r="AY27" s="12">
        <f t="shared" si="42"/>
        <v>18.09595106817526</v>
      </c>
      <c r="AZ27" s="10">
        <f t="shared" si="11"/>
        <v>271.43926602262889</v>
      </c>
      <c r="BB27" s="12">
        <f t="shared" si="43"/>
        <v>16.964954126414305</v>
      </c>
      <c r="BC27" s="10">
        <f t="shared" si="12"/>
        <v>254.47431189621457</v>
      </c>
      <c r="BE27" s="12">
        <f t="shared" si="44"/>
        <v>15.904644493513411</v>
      </c>
      <c r="BF27" s="10">
        <f t="shared" si="13"/>
        <v>181.95388066086613</v>
      </c>
      <c r="BH27" s="12">
        <f t="shared" si="45"/>
        <v>11.372117541304133</v>
      </c>
      <c r="BI27" s="10">
        <f t="shared" si="14"/>
        <v>170.581763119562</v>
      </c>
      <c r="BK27" s="12">
        <f t="shared" si="46"/>
        <v>10.661360194972625</v>
      </c>
      <c r="BL27" s="10">
        <f t="shared" si="15"/>
        <v>159.92040292458938</v>
      </c>
      <c r="BN27" s="12">
        <f t="shared" si="47"/>
        <v>9.9950251827868364</v>
      </c>
      <c r="BO27" s="10">
        <f t="shared" si="16"/>
        <v>183.41164606456388</v>
      </c>
      <c r="BQ27" s="12">
        <f t="shared" si="48"/>
        <v>11.463227879035243</v>
      </c>
      <c r="BR27" s="10">
        <f t="shared" si="17"/>
        <v>205.43468650829001</v>
      </c>
      <c r="BT27" s="12">
        <f t="shared" si="49"/>
        <v>12.839667906768126</v>
      </c>
      <c r="BU27" s="10">
        <f t="shared" si="18"/>
        <v>108.75152186253978</v>
      </c>
      <c r="BW27" s="12">
        <f t="shared" si="50"/>
        <v>6.7969701164087359</v>
      </c>
      <c r="BX27" s="10">
        <f t="shared" si="19"/>
        <v>180.42840427256661</v>
      </c>
      <c r="BZ27" s="12">
        <f t="shared" si="51"/>
        <v>11.276775267035413</v>
      </c>
      <c r="CA27" s="10">
        <f t="shared" si="20"/>
        <v>246.37113608979143</v>
      </c>
      <c r="CC27" s="12">
        <f t="shared" si="52"/>
        <v>15.398196005611965</v>
      </c>
      <c r="CD27" s="10">
        <f t="shared" si="21"/>
        <v>285.55301865764977</v>
      </c>
      <c r="CF27" s="12">
        <f t="shared" si="53"/>
        <v>17.847063666103111</v>
      </c>
      <c r="CG27" s="10">
        <f t="shared" si="22"/>
        <v>321.60035062007955</v>
      </c>
      <c r="CI27" s="12">
        <f t="shared" si="54"/>
        <v>20.100021913754972</v>
      </c>
      <c r="CJ27" s="10">
        <f t="shared" si="23"/>
        <v>348.2021250094661</v>
      </c>
      <c r="CL27" s="12">
        <f t="shared" si="55"/>
        <v>21.762632813091631</v>
      </c>
      <c r="CM27" s="10">
        <f t="shared" si="24"/>
        <v>348.2021250094661</v>
      </c>
      <c r="CO27" s="12">
        <f t="shared" si="56"/>
        <v>21.762632813091631</v>
      </c>
      <c r="CP27" s="10">
        <f t="shared" si="25"/>
        <v>348.2021250094661</v>
      </c>
      <c r="CR27" s="12">
        <f t="shared" si="57"/>
        <v>21.762632813091631</v>
      </c>
      <c r="CS27" s="10">
        <f t="shared" si="26"/>
        <v>348.2021250094661</v>
      </c>
    </row>
    <row r="28" spans="1:97" x14ac:dyDescent="0.3">
      <c r="A28">
        <v>42</v>
      </c>
      <c r="J28">
        <v>443</v>
      </c>
      <c r="L28" s="12">
        <f t="shared" si="29"/>
        <v>27.6875</v>
      </c>
      <c r="M28" s="10">
        <f t="shared" si="0"/>
        <v>415.3125</v>
      </c>
      <c r="O28" s="12">
        <f t="shared" si="30"/>
        <v>25.95703125</v>
      </c>
      <c r="P28" s="10">
        <f t="shared" si="27"/>
        <v>381.4453125</v>
      </c>
      <c r="R28" s="12">
        <f t="shared" si="31"/>
        <v>23.84033203125</v>
      </c>
      <c r="S28" s="10">
        <f t="shared" si="28"/>
        <v>357.60498046875</v>
      </c>
      <c r="U28" s="12">
        <f t="shared" si="32"/>
        <v>22.350311279296875</v>
      </c>
      <c r="V28" s="10">
        <f t="shared" si="1"/>
        <v>335.25466918945312</v>
      </c>
      <c r="X28" s="12">
        <f t="shared" si="33"/>
        <v>20.95341682434082</v>
      </c>
      <c r="Y28" s="10">
        <f t="shared" si="2"/>
        <v>314.3012523651123</v>
      </c>
      <c r="AA28" s="12">
        <f t="shared" si="34"/>
        <v>19.643828272819519</v>
      </c>
      <c r="AB28" s="10">
        <f t="shared" si="3"/>
        <v>294.65742409229279</v>
      </c>
      <c r="AD28" s="12">
        <f t="shared" si="35"/>
        <v>18.416089005768299</v>
      </c>
      <c r="AE28" s="10">
        <f t="shared" si="4"/>
        <v>362.80544009059668</v>
      </c>
      <c r="AG28" s="12">
        <f t="shared" si="36"/>
        <v>22.675340005662292</v>
      </c>
      <c r="AH28" s="10">
        <f t="shared" si="5"/>
        <v>340.13010008493438</v>
      </c>
      <c r="AJ28" s="12">
        <f t="shared" si="37"/>
        <v>21.258131255308399</v>
      </c>
      <c r="AK28" s="10">
        <f t="shared" si="6"/>
        <v>318.87196882962598</v>
      </c>
      <c r="AM28" s="12">
        <f t="shared" si="38"/>
        <v>19.929498051851624</v>
      </c>
      <c r="AN28" s="10">
        <f t="shared" si="7"/>
        <v>298.94247077777436</v>
      </c>
      <c r="AP28" s="12">
        <f t="shared" si="39"/>
        <v>18.683904423610898</v>
      </c>
      <c r="AQ28" s="10">
        <f t="shared" si="8"/>
        <v>280.25856635416346</v>
      </c>
      <c r="AS28" s="12">
        <f t="shared" si="40"/>
        <v>17.516160397135216</v>
      </c>
      <c r="AT28" s="10">
        <f t="shared" si="9"/>
        <v>308.83756489685777</v>
      </c>
      <c r="AV28" s="12">
        <f t="shared" si="41"/>
        <v>19.302347806053611</v>
      </c>
      <c r="AW28" s="10">
        <f t="shared" si="10"/>
        <v>289.53521709080417</v>
      </c>
      <c r="AY28" s="12">
        <f t="shared" si="42"/>
        <v>18.09595106817526</v>
      </c>
      <c r="AZ28" s="10">
        <f t="shared" si="11"/>
        <v>271.43926602262889</v>
      </c>
      <c r="BB28" s="12">
        <f t="shared" si="43"/>
        <v>16.964954126414305</v>
      </c>
      <c r="BC28" s="10">
        <f t="shared" si="12"/>
        <v>254.47431189621457</v>
      </c>
      <c r="BE28" s="12">
        <f t="shared" si="44"/>
        <v>15.904644493513411</v>
      </c>
      <c r="BF28" s="10">
        <f t="shared" si="13"/>
        <v>238.56966740270116</v>
      </c>
      <c r="BH28" s="12">
        <f t="shared" si="45"/>
        <v>14.910604212668822</v>
      </c>
      <c r="BI28" s="10">
        <f t="shared" si="14"/>
        <v>170.581763119562</v>
      </c>
      <c r="BK28" s="12">
        <f t="shared" si="46"/>
        <v>10.661360194972625</v>
      </c>
      <c r="BL28" s="10">
        <f t="shared" si="15"/>
        <v>159.92040292458938</v>
      </c>
      <c r="BN28" s="12">
        <f t="shared" si="47"/>
        <v>9.9950251827868364</v>
      </c>
      <c r="BO28" s="10">
        <f t="shared" si="16"/>
        <v>149.92537774180255</v>
      </c>
      <c r="BQ28" s="12">
        <f t="shared" si="48"/>
        <v>9.3703361088626593</v>
      </c>
      <c r="BR28" s="10">
        <f t="shared" si="17"/>
        <v>171.94841818552865</v>
      </c>
      <c r="BT28" s="12">
        <f t="shared" si="49"/>
        <v>10.746776136595541</v>
      </c>
      <c r="BU28" s="10">
        <f t="shared" si="18"/>
        <v>192.5950186015219</v>
      </c>
      <c r="BW28" s="12">
        <f t="shared" si="50"/>
        <v>12.037188662595119</v>
      </c>
      <c r="BX28" s="10">
        <f t="shared" si="19"/>
        <v>101.95455174613105</v>
      </c>
      <c r="BZ28" s="12">
        <f t="shared" si="51"/>
        <v>6.3721594841331903</v>
      </c>
      <c r="CA28" s="10">
        <f t="shared" si="20"/>
        <v>169.15162900553119</v>
      </c>
      <c r="CC28" s="12">
        <f t="shared" si="52"/>
        <v>10.571976812845699</v>
      </c>
      <c r="CD28" s="10">
        <f t="shared" si="21"/>
        <v>230.97294008417947</v>
      </c>
      <c r="CF28" s="12">
        <f t="shared" si="53"/>
        <v>14.435808755261217</v>
      </c>
      <c r="CG28" s="10">
        <f t="shared" si="22"/>
        <v>267.70595499154666</v>
      </c>
      <c r="CI28" s="12">
        <f t="shared" si="54"/>
        <v>16.731622186971666</v>
      </c>
      <c r="CJ28" s="10">
        <f t="shared" si="23"/>
        <v>301.50032870632458</v>
      </c>
      <c r="CL28" s="12">
        <f t="shared" si="55"/>
        <v>18.843770544145286</v>
      </c>
      <c r="CM28" s="10">
        <f t="shared" si="24"/>
        <v>326.43949219637449</v>
      </c>
      <c r="CO28" s="12">
        <f t="shared" si="56"/>
        <v>20.402468262273405</v>
      </c>
      <c r="CP28" s="10">
        <f t="shared" si="25"/>
        <v>326.43949219637449</v>
      </c>
      <c r="CR28" s="12">
        <f t="shared" si="57"/>
        <v>20.402468262273405</v>
      </c>
      <c r="CS28" s="10">
        <f t="shared" si="26"/>
        <v>326.43949219637449</v>
      </c>
    </row>
    <row r="29" spans="1:97" x14ac:dyDescent="0.3">
      <c r="A29">
        <v>43</v>
      </c>
      <c r="J29">
        <v>443</v>
      </c>
      <c r="L29" s="12">
        <f t="shared" si="29"/>
        <v>27.6875</v>
      </c>
      <c r="M29" s="10">
        <f t="shared" si="0"/>
        <v>415.3125</v>
      </c>
      <c r="O29" s="12">
        <f t="shared" si="30"/>
        <v>25.95703125</v>
      </c>
      <c r="P29" s="10">
        <f t="shared" si="27"/>
        <v>389.35546875</v>
      </c>
      <c r="R29" s="12">
        <f>P29*0.0625</f>
        <v>24.334716796875</v>
      </c>
      <c r="S29" s="10">
        <f t="shared" si="28"/>
        <v>357.60498046875</v>
      </c>
      <c r="U29" s="12">
        <f t="shared" si="32"/>
        <v>22.350311279296875</v>
      </c>
      <c r="V29" s="10">
        <f t="shared" si="1"/>
        <v>335.25466918945312</v>
      </c>
      <c r="X29" s="12">
        <f t="shared" si="33"/>
        <v>20.95341682434082</v>
      </c>
      <c r="Y29" s="10">
        <f t="shared" si="2"/>
        <v>314.3012523651123</v>
      </c>
      <c r="AA29" s="12">
        <f t="shared" si="34"/>
        <v>19.643828272819519</v>
      </c>
      <c r="AB29" s="10">
        <f t="shared" si="3"/>
        <v>294.65742409229279</v>
      </c>
      <c r="AD29" s="12">
        <f t="shared" si="35"/>
        <v>18.416089005768299</v>
      </c>
      <c r="AE29" s="10">
        <f t="shared" si="4"/>
        <v>276.24133508652449</v>
      </c>
      <c r="AG29" s="12">
        <f t="shared" si="36"/>
        <v>17.26508344290778</v>
      </c>
      <c r="AH29" s="10">
        <f t="shared" si="5"/>
        <v>340.13010008493438</v>
      </c>
      <c r="AJ29" s="12">
        <f t="shared" si="37"/>
        <v>21.258131255308399</v>
      </c>
      <c r="AK29" s="10">
        <f t="shared" si="6"/>
        <v>318.87196882962598</v>
      </c>
      <c r="AM29" s="12">
        <f t="shared" si="38"/>
        <v>19.929498051851624</v>
      </c>
      <c r="AN29" s="10">
        <f t="shared" si="7"/>
        <v>298.94247077777436</v>
      </c>
      <c r="AP29" s="12">
        <f t="shared" si="39"/>
        <v>18.683904423610898</v>
      </c>
      <c r="AQ29" s="10">
        <f t="shared" si="8"/>
        <v>280.25856635416346</v>
      </c>
      <c r="AS29" s="12">
        <f t="shared" si="40"/>
        <v>17.516160397135216</v>
      </c>
      <c r="AT29" s="10">
        <f t="shared" si="9"/>
        <v>262.74240595702827</v>
      </c>
      <c r="AV29" s="12">
        <f t="shared" si="41"/>
        <v>16.421400372314267</v>
      </c>
      <c r="AW29" s="10">
        <f t="shared" si="10"/>
        <v>289.53521709080417</v>
      </c>
      <c r="AY29" s="12">
        <f t="shared" si="42"/>
        <v>18.09595106817526</v>
      </c>
      <c r="AZ29" s="10">
        <f t="shared" si="11"/>
        <v>271.43926602262889</v>
      </c>
      <c r="BB29" s="12">
        <f t="shared" si="43"/>
        <v>16.964954126414305</v>
      </c>
      <c r="BC29" s="10">
        <f t="shared" si="12"/>
        <v>254.47431189621457</v>
      </c>
      <c r="BE29" s="12">
        <f t="shared" si="44"/>
        <v>15.904644493513411</v>
      </c>
      <c r="BF29" s="10">
        <f t="shared" si="13"/>
        <v>238.56966740270116</v>
      </c>
      <c r="BH29" s="12">
        <f t="shared" si="45"/>
        <v>14.910604212668822</v>
      </c>
      <c r="BI29" s="10">
        <f t="shared" si="14"/>
        <v>223.65906319003233</v>
      </c>
      <c r="BK29" s="12">
        <f t="shared" si="46"/>
        <v>13.97869144937702</v>
      </c>
      <c r="BL29" s="10">
        <f t="shared" si="15"/>
        <v>159.92040292458938</v>
      </c>
      <c r="BN29" s="12">
        <f t="shared" si="47"/>
        <v>9.9950251827868364</v>
      </c>
      <c r="BO29" s="10">
        <f t="shared" si="16"/>
        <v>149.92537774180255</v>
      </c>
      <c r="BQ29" s="12">
        <f t="shared" si="48"/>
        <v>9.3703361088626593</v>
      </c>
      <c r="BR29" s="10">
        <f t="shared" si="17"/>
        <v>140.55504163293989</v>
      </c>
      <c r="BT29" s="12">
        <f t="shared" si="49"/>
        <v>8.7846901020587431</v>
      </c>
      <c r="BU29" s="10">
        <f t="shared" si="18"/>
        <v>161.20164204893311</v>
      </c>
      <c r="BW29" s="12">
        <f t="shared" si="50"/>
        <v>10.075102628058319</v>
      </c>
      <c r="BX29" s="10">
        <f t="shared" si="19"/>
        <v>180.55782993892677</v>
      </c>
      <c r="BZ29" s="12">
        <f t="shared" si="51"/>
        <v>11.284864371182923</v>
      </c>
      <c r="CA29" s="10">
        <f t="shared" si="20"/>
        <v>95.582392261997853</v>
      </c>
      <c r="CC29" s="12">
        <f t="shared" si="52"/>
        <v>5.9738995163748658</v>
      </c>
      <c r="CD29" s="10">
        <f t="shared" si="21"/>
        <v>158.5796521926855</v>
      </c>
      <c r="CF29" s="12">
        <f t="shared" si="53"/>
        <v>9.9112282620428438</v>
      </c>
      <c r="CG29" s="10">
        <f t="shared" si="22"/>
        <v>216.53713132891826</v>
      </c>
      <c r="CI29" s="12">
        <f t="shared" si="54"/>
        <v>13.533570708057391</v>
      </c>
      <c r="CJ29" s="10">
        <f t="shared" si="23"/>
        <v>250.974332804575</v>
      </c>
      <c r="CL29" s="12">
        <f t="shared" si="55"/>
        <v>15.685895800285937</v>
      </c>
      <c r="CM29" s="10">
        <f t="shared" si="24"/>
        <v>282.65655816217929</v>
      </c>
      <c r="CO29" s="12">
        <f t="shared" si="56"/>
        <v>17.666034885136206</v>
      </c>
      <c r="CP29" s="10">
        <f t="shared" si="25"/>
        <v>306.03702393410106</v>
      </c>
      <c r="CR29" s="12">
        <f t="shared" si="57"/>
        <v>19.127313995881316</v>
      </c>
      <c r="CS29" s="10">
        <f t="shared" si="26"/>
        <v>306.03702393410106</v>
      </c>
    </row>
    <row r="30" spans="1:97" x14ac:dyDescent="0.3">
      <c r="A30">
        <v>44</v>
      </c>
      <c r="J30">
        <v>443</v>
      </c>
      <c r="L30" s="12">
        <f t="shared" si="29"/>
        <v>27.6875</v>
      </c>
      <c r="M30" s="10">
        <f t="shared" si="0"/>
        <v>415.3125</v>
      </c>
      <c r="O30" s="12">
        <f t="shared" si="30"/>
        <v>25.95703125</v>
      </c>
      <c r="P30" s="10">
        <f t="shared" si="27"/>
        <v>389.35546875</v>
      </c>
      <c r="R30" s="12">
        <f t="shared" si="31"/>
        <v>24.334716796875</v>
      </c>
      <c r="S30" s="10">
        <f t="shared" si="28"/>
        <v>365.020751953125</v>
      </c>
      <c r="U30" s="12">
        <f t="shared" si="32"/>
        <v>22.813796997070313</v>
      </c>
      <c r="V30" s="10">
        <f t="shared" si="1"/>
        <v>335.25466918945312</v>
      </c>
      <c r="X30" s="12">
        <f t="shared" si="33"/>
        <v>20.95341682434082</v>
      </c>
      <c r="Y30" s="10">
        <f t="shared" si="2"/>
        <v>314.3012523651123</v>
      </c>
      <c r="AA30" s="12">
        <f t="shared" si="34"/>
        <v>19.643828272819519</v>
      </c>
      <c r="AB30" s="10">
        <f t="shared" si="3"/>
        <v>294.65742409229279</v>
      </c>
      <c r="AD30" s="12">
        <f t="shared" si="35"/>
        <v>18.416089005768299</v>
      </c>
      <c r="AE30" s="10">
        <f t="shared" si="4"/>
        <v>276.24133508652449</v>
      </c>
      <c r="AG30" s="12">
        <f t="shared" si="36"/>
        <v>17.26508344290778</v>
      </c>
      <c r="AH30" s="10">
        <f t="shared" si="5"/>
        <v>258.97625164361671</v>
      </c>
      <c r="AJ30" s="12">
        <f t="shared" si="37"/>
        <v>16.186015727726044</v>
      </c>
      <c r="AK30" s="10">
        <f t="shared" si="6"/>
        <v>318.87196882962598</v>
      </c>
      <c r="AM30" s="12">
        <f t="shared" si="38"/>
        <v>19.929498051851624</v>
      </c>
      <c r="AN30" s="10">
        <f t="shared" si="7"/>
        <v>298.94247077777436</v>
      </c>
      <c r="AP30" s="12">
        <f t="shared" si="39"/>
        <v>18.683904423610898</v>
      </c>
      <c r="AQ30" s="10">
        <f t="shared" si="8"/>
        <v>280.25856635416346</v>
      </c>
      <c r="AS30" s="12">
        <f t="shared" si="40"/>
        <v>17.516160397135216</v>
      </c>
      <c r="AT30" s="10">
        <f t="shared" si="9"/>
        <v>262.74240595702827</v>
      </c>
      <c r="AV30" s="12">
        <f t="shared" si="41"/>
        <v>16.421400372314267</v>
      </c>
      <c r="AW30" s="10">
        <f t="shared" si="10"/>
        <v>246.32100558471399</v>
      </c>
      <c r="AY30" s="12">
        <f t="shared" si="42"/>
        <v>15.395062849044624</v>
      </c>
      <c r="AZ30" s="10">
        <f t="shared" si="11"/>
        <v>271.43926602262889</v>
      </c>
      <c r="BB30" s="12">
        <f t="shared" si="43"/>
        <v>16.964954126414305</v>
      </c>
      <c r="BC30" s="10">
        <f t="shared" si="12"/>
        <v>254.47431189621457</v>
      </c>
      <c r="BE30" s="12">
        <f t="shared" si="44"/>
        <v>15.904644493513411</v>
      </c>
      <c r="BF30" s="10">
        <f t="shared" si="13"/>
        <v>238.56966740270116</v>
      </c>
      <c r="BH30" s="12">
        <f t="shared" si="45"/>
        <v>14.910604212668822</v>
      </c>
      <c r="BI30" s="10">
        <f t="shared" si="14"/>
        <v>223.65906319003233</v>
      </c>
      <c r="BK30" s="12">
        <f t="shared" si="46"/>
        <v>13.97869144937702</v>
      </c>
      <c r="BL30" s="10">
        <f t="shared" si="15"/>
        <v>209.68037174065532</v>
      </c>
      <c r="BN30" s="12">
        <f t="shared" si="47"/>
        <v>13.105023233790957</v>
      </c>
      <c r="BO30" s="10">
        <f t="shared" si="16"/>
        <v>149.92537774180255</v>
      </c>
      <c r="BQ30" s="12">
        <f t="shared" si="48"/>
        <v>9.3703361088626593</v>
      </c>
      <c r="BR30" s="10">
        <f t="shared" si="17"/>
        <v>140.55504163293989</v>
      </c>
      <c r="BT30" s="12">
        <f t="shared" si="49"/>
        <v>8.7846901020587431</v>
      </c>
      <c r="BU30" s="10">
        <f t="shared" si="18"/>
        <v>131.77035153088116</v>
      </c>
      <c r="BW30" s="12">
        <f t="shared" si="50"/>
        <v>8.2356469706800723</v>
      </c>
      <c r="BX30" s="10">
        <f t="shared" si="19"/>
        <v>151.12653942087479</v>
      </c>
      <c r="BZ30" s="12">
        <f t="shared" si="51"/>
        <v>9.4454087138046745</v>
      </c>
      <c r="CA30" s="10">
        <f t="shared" si="20"/>
        <v>169.27296556774385</v>
      </c>
      <c r="CC30" s="12">
        <f t="shared" si="52"/>
        <v>10.579560347983991</v>
      </c>
      <c r="CD30" s="10">
        <f t="shared" si="21"/>
        <v>89.608492745622982</v>
      </c>
      <c r="CF30" s="12">
        <f t="shared" si="53"/>
        <v>5.6005307966014364</v>
      </c>
      <c r="CG30" s="10">
        <f t="shared" si="22"/>
        <v>148.66842393064266</v>
      </c>
      <c r="CI30" s="12">
        <f t="shared" si="54"/>
        <v>9.2917764956651663</v>
      </c>
      <c r="CJ30" s="10">
        <f t="shared" si="23"/>
        <v>203.00356062086087</v>
      </c>
      <c r="CL30" s="12">
        <f t="shared" si="55"/>
        <v>12.687722538803804</v>
      </c>
      <c r="CM30" s="10">
        <f t="shared" si="24"/>
        <v>235.28843700428905</v>
      </c>
      <c r="CO30" s="12">
        <f t="shared" si="56"/>
        <v>14.705527312768066</v>
      </c>
      <c r="CP30" s="10">
        <f t="shared" si="25"/>
        <v>264.99052327704311</v>
      </c>
      <c r="CR30" s="12">
        <f t="shared" si="57"/>
        <v>16.561907704815194</v>
      </c>
      <c r="CS30" s="10">
        <f t="shared" si="26"/>
        <v>286.90970993821975</v>
      </c>
    </row>
    <row r="31" spans="1:97" x14ac:dyDescent="0.3">
      <c r="A31">
        <v>45</v>
      </c>
      <c r="J31">
        <v>443</v>
      </c>
      <c r="L31" s="12">
        <f t="shared" si="29"/>
        <v>27.6875</v>
      </c>
      <c r="M31" s="10">
        <f t="shared" si="0"/>
        <v>415.3125</v>
      </c>
      <c r="O31" s="12">
        <f t="shared" si="30"/>
        <v>25.95703125</v>
      </c>
      <c r="P31" s="10">
        <f t="shared" si="27"/>
        <v>389.35546875</v>
      </c>
      <c r="R31" s="12">
        <f t="shared" si="31"/>
        <v>24.334716796875</v>
      </c>
      <c r="S31" s="10">
        <f t="shared" si="28"/>
        <v>365.020751953125</v>
      </c>
      <c r="U31" s="12">
        <f t="shared" si="32"/>
        <v>22.813796997070313</v>
      </c>
      <c r="V31" s="10">
        <f t="shared" si="1"/>
        <v>342.20695495605469</v>
      </c>
      <c r="X31" s="12">
        <f t="shared" si="33"/>
        <v>21.387934684753418</v>
      </c>
      <c r="Y31" s="10">
        <f t="shared" si="2"/>
        <v>314.3012523651123</v>
      </c>
      <c r="AA31" s="12">
        <f t="shared" si="34"/>
        <v>19.643828272819519</v>
      </c>
      <c r="AB31" s="10">
        <f t="shared" si="3"/>
        <v>294.65742409229279</v>
      </c>
      <c r="AD31" s="12">
        <f t="shared" si="35"/>
        <v>18.416089005768299</v>
      </c>
      <c r="AE31" s="10">
        <f t="shared" si="4"/>
        <v>276.24133508652449</v>
      </c>
      <c r="AG31" s="12">
        <f t="shared" si="36"/>
        <v>17.26508344290778</v>
      </c>
      <c r="AH31" s="10">
        <f t="shared" si="5"/>
        <v>258.97625164361671</v>
      </c>
      <c r="AJ31" s="12">
        <f t="shared" si="37"/>
        <v>16.186015727726044</v>
      </c>
      <c r="AK31" s="10">
        <f t="shared" si="6"/>
        <v>242.79023591589066</v>
      </c>
      <c r="AM31" s="12">
        <f t="shared" si="38"/>
        <v>15.174389744743166</v>
      </c>
      <c r="AN31" s="10">
        <f t="shared" si="7"/>
        <v>298.94247077777436</v>
      </c>
      <c r="AP31" s="12">
        <f t="shared" si="39"/>
        <v>18.683904423610898</v>
      </c>
      <c r="AQ31" s="10">
        <f t="shared" si="8"/>
        <v>280.25856635416346</v>
      </c>
      <c r="AS31" s="12">
        <f t="shared" si="40"/>
        <v>17.516160397135216</v>
      </c>
      <c r="AT31" s="10">
        <f t="shared" si="9"/>
        <v>262.74240595702827</v>
      </c>
      <c r="AV31" s="12">
        <f t="shared" si="41"/>
        <v>16.421400372314267</v>
      </c>
      <c r="AW31" s="10">
        <f t="shared" si="10"/>
        <v>246.32100558471399</v>
      </c>
      <c r="AY31" s="12">
        <f t="shared" si="42"/>
        <v>15.395062849044624</v>
      </c>
      <c r="AZ31" s="10">
        <f t="shared" si="11"/>
        <v>230.92594273566937</v>
      </c>
      <c r="BB31" s="12">
        <f t="shared" si="43"/>
        <v>14.432871420979335</v>
      </c>
      <c r="BC31" s="10">
        <f t="shared" si="12"/>
        <v>254.47431189621457</v>
      </c>
      <c r="BE31" s="12">
        <f t="shared" si="44"/>
        <v>15.904644493513411</v>
      </c>
      <c r="BF31" s="10">
        <f t="shared" si="13"/>
        <v>238.56966740270116</v>
      </c>
      <c r="BH31" s="12">
        <f t="shared" si="45"/>
        <v>14.910604212668822</v>
      </c>
      <c r="BI31" s="10">
        <f t="shared" si="14"/>
        <v>223.65906319003233</v>
      </c>
      <c r="BK31" s="12">
        <f t="shared" si="46"/>
        <v>13.97869144937702</v>
      </c>
      <c r="BL31" s="10">
        <f t="shared" si="15"/>
        <v>209.68037174065532</v>
      </c>
      <c r="BN31" s="12">
        <f t="shared" si="47"/>
        <v>13.105023233790957</v>
      </c>
      <c r="BO31" s="10">
        <f t="shared" si="16"/>
        <v>196.57534850686437</v>
      </c>
      <c r="BQ31" s="12">
        <f t="shared" si="48"/>
        <v>12.285959281679023</v>
      </c>
      <c r="BR31" s="10">
        <f t="shared" si="17"/>
        <v>140.55504163293989</v>
      </c>
      <c r="BT31" s="12">
        <f t="shared" si="49"/>
        <v>8.7846901020587431</v>
      </c>
      <c r="BU31" s="10">
        <f t="shared" si="18"/>
        <v>131.77035153088116</v>
      </c>
      <c r="BW31" s="12">
        <f t="shared" si="50"/>
        <v>8.2356469706800723</v>
      </c>
      <c r="BX31" s="10">
        <f t="shared" si="19"/>
        <v>123.53470456020108</v>
      </c>
      <c r="BZ31" s="12">
        <f t="shared" si="51"/>
        <v>7.7209190350125674</v>
      </c>
      <c r="CA31" s="10">
        <f t="shared" si="20"/>
        <v>141.68113070707011</v>
      </c>
      <c r="CC31" s="12">
        <f t="shared" si="52"/>
        <v>8.8550706691918819</v>
      </c>
      <c r="CD31" s="10">
        <f t="shared" si="21"/>
        <v>158.69340521975985</v>
      </c>
      <c r="CF31" s="12">
        <f t="shared" si="53"/>
        <v>9.9183378262349908</v>
      </c>
      <c r="CG31" s="10">
        <f t="shared" si="22"/>
        <v>84.007961949021549</v>
      </c>
      <c r="CI31" s="12">
        <f t="shared" si="54"/>
        <v>5.2504976218138468</v>
      </c>
      <c r="CJ31" s="10">
        <f t="shared" si="23"/>
        <v>139.37664743497749</v>
      </c>
      <c r="CL31" s="12">
        <f t="shared" si="55"/>
        <v>8.7110404646860928</v>
      </c>
      <c r="CM31" s="10">
        <f t="shared" si="24"/>
        <v>190.31583808205707</v>
      </c>
      <c r="CO31" s="12">
        <f t="shared" si="56"/>
        <v>11.894739880128567</v>
      </c>
      <c r="CP31" s="10">
        <f t="shared" si="25"/>
        <v>220.582909691521</v>
      </c>
      <c r="CR31" s="12">
        <f t="shared" si="57"/>
        <v>13.786431855720062</v>
      </c>
      <c r="CS31" s="10">
        <f t="shared" si="26"/>
        <v>248.42861557222793</v>
      </c>
    </row>
    <row r="32" spans="1:97" x14ac:dyDescent="0.3">
      <c r="A32">
        <v>46</v>
      </c>
      <c r="J32">
        <v>560</v>
      </c>
      <c r="L32" s="12">
        <f t="shared" si="29"/>
        <v>35</v>
      </c>
      <c r="M32" s="10">
        <f t="shared" si="0"/>
        <v>415.3125</v>
      </c>
      <c r="O32" s="12">
        <f t="shared" si="30"/>
        <v>25.95703125</v>
      </c>
      <c r="P32" s="10">
        <f t="shared" si="27"/>
        <v>389.35546875</v>
      </c>
      <c r="R32" s="12">
        <f t="shared" si="31"/>
        <v>24.334716796875</v>
      </c>
      <c r="S32" s="10">
        <f t="shared" si="28"/>
        <v>365.020751953125</v>
      </c>
      <c r="U32" s="12">
        <f t="shared" si="32"/>
        <v>22.813796997070313</v>
      </c>
      <c r="V32" s="10">
        <f t="shared" si="1"/>
        <v>342.20695495605469</v>
      </c>
      <c r="X32" s="12">
        <f t="shared" si="33"/>
        <v>21.387934684753418</v>
      </c>
      <c r="Y32" s="10">
        <f t="shared" si="2"/>
        <v>320.81902027130127</v>
      </c>
      <c r="AA32" s="12">
        <f t="shared" si="34"/>
        <v>20.051188766956329</v>
      </c>
      <c r="AB32" s="10">
        <f t="shared" si="3"/>
        <v>294.65742409229279</v>
      </c>
      <c r="AD32" s="12">
        <f t="shared" si="35"/>
        <v>18.416089005768299</v>
      </c>
      <c r="AE32" s="10">
        <f t="shared" si="4"/>
        <v>276.24133508652449</v>
      </c>
      <c r="AG32" s="12">
        <f t="shared" si="36"/>
        <v>17.26508344290778</v>
      </c>
      <c r="AH32" s="10">
        <f t="shared" si="5"/>
        <v>258.97625164361671</v>
      </c>
      <c r="AJ32" s="12">
        <f t="shared" si="37"/>
        <v>16.186015727726044</v>
      </c>
      <c r="AK32" s="10">
        <f t="shared" si="6"/>
        <v>242.79023591589066</v>
      </c>
      <c r="AM32" s="12">
        <f t="shared" si="38"/>
        <v>15.174389744743166</v>
      </c>
      <c r="AN32" s="10">
        <f t="shared" si="7"/>
        <v>227.6158461711475</v>
      </c>
      <c r="AP32" s="12">
        <f t="shared" si="39"/>
        <v>14.225990385696718</v>
      </c>
      <c r="AQ32" s="10">
        <f t="shared" si="8"/>
        <v>280.25856635416346</v>
      </c>
      <c r="AS32" s="12">
        <f t="shared" si="40"/>
        <v>17.516160397135216</v>
      </c>
      <c r="AT32" s="10">
        <f t="shared" si="9"/>
        <v>262.74240595702827</v>
      </c>
      <c r="AV32" s="12">
        <f t="shared" si="41"/>
        <v>16.421400372314267</v>
      </c>
      <c r="AW32" s="10">
        <f t="shared" si="10"/>
        <v>246.32100558471399</v>
      </c>
      <c r="AY32" s="12">
        <f t="shared" si="42"/>
        <v>15.395062849044624</v>
      </c>
      <c r="AZ32" s="10">
        <f t="shared" si="11"/>
        <v>230.92594273566937</v>
      </c>
      <c r="BB32" s="12">
        <f t="shared" si="43"/>
        <v>14.432871420979335</v>
      </c>
      <c r="BC32" s="10">
        <f t="shared" si="12"/>
        <v>216.49307131469004</v>
      </c>
      <c r="BE32" s="12">
        <f t="shared" si="44"/>
        <v>13.530816957168128</v>
      </c>
      <c r="BF32" s="10">
        <f t="shared" si="13"/>
        <v>238.56966740270116</v>
      </c>
      <c r="BH32" s="12">
        <f t="shared" si="45"/>
        <v>14.910604212668822</v>
      </c>
      <c r="BI32" s="10">
        <f t="shared" si="14"/>
        <v>223.65906319003233</v>
      </c>
      <c r="BK32" s="12">
        <f t="shared" si="46"/>
        <v>13.97869144937702</v>
      </c>
      <c r="BL32" s="10">
        <f t="shared" si="15"/>
        <v>209.68037174065532</v>
      </c>
      <c r="BN32" s="12">
        <f t="shared" si="47"/>
        <v>13.105023233790957</v>
      </c>
      <c r="BO32" s="10">
        <f t="shared" si="16"/>
        <v>196.57534850686437</v>
      </c>
      <c r="BQ32" s="12">
        <f t="shared" si="48"/>
        <v>12.285959281679023</v>
      </c>
      <c r="BR32" s="10">
        <f t="shared" si="17"/>
        <v>184.28938922518535</v>
      </c>
      <c r="BT32" s="12">
        <f t="shared" si="49"/>
        <v>11.518086826574084</v>
      </c>
      <c r="BU32" s="10">
        <f t="shared" si="18"/>
        <v>131.77035153088116</v>
      </c>
      <c r="BW32" s="12">
        <f t="shared" si="50"/>
        <v>8.2356469706800723</v>
      </c>
      <c r="BX32" s="10">
        <f t="shared" si="19"/>
        <v>123.53470456020108</v>
      </c>
      <c r="BZ32" s="12">
        <f t="shared" si="51"/>
        <v>7.7209190350125674</v>
      </c>
      <c r="CA32" s="10">
        <f t="shared" si="20"/>
        <v>115.81378552518851</v>
      </c>
      <c r="CC32" s="12">
        <f t="shared" si="52"/>
        <v>7.2383615953242817</v>
      </c>
      <c r="CD32" s="10">
        <f t="shared" si="21"/>
        <v>132.82606003787822</v>
      </c>
      <c r="CF32" s="12">
        <f t="shared" si="53"/>
        <v>8.3016287523673888</v>
      </c>
      <c r="CG32" s="10">
        <f t="shared" si="22"/>
        <v>148.77506739352486</v>
      </c>
      <c r="CI32" s="12">
        <f t="shared" si="54"/>
        <v>9.298441712095304</v>
      </c>
      <c r="CJ32" s="10">
        <f t="shared" si="23"/>
        <v>78.7574643272077</v>
      </c>
      <c r="CL32" s="12">
        <f t="shared" si="55"/>
        <v>4.9223415204504812</v>
      </c>
      <c r="CM32" s="10">
        <f t="shared" si="24"/>
        <v>130.66560697029138</v>
      </c>
      <c r="CO32" s="12">
        <f t="shared" si="56"/>
        <v>8.1666004356432111</v>
      </c>
      <c r="CP32" s="10">
        <f t="shared" si="25"/>
        <v>178.42109820192852</v>
      </c>
      <c r="CR32" s="12">
        <f t="shared" si="57"/>
        <v>11.151318637620532</v>
      </c>
      <c r="CS32" s="10">
        <f t="shared" si="26"/>
        <v>206.79647783580094</v>
      </c>
    </row>
    <row r="33" spans="1:97" x14ac:dyDescent="0.3">
      <c r="A33">
        <v>47</v>
      </c>
      <c r="J33">
        <v>560</v>
      </c>
      <c r="L33" s="12">
        <f t="shared" si="29"/>
        <v>35</v>
      </c>
      <c r="M33" s="10">
        <f t="shared" si="0"/>
        <v>525</v>
      </c>
      <c r="O33" s="12">
        <f t="shared" si="30"/>
        <v>32.8125</v>
      </c>
      <c r="P33" s="10">
        <f t="shared" si="27"/>
        <v>389.35546875</v>
      </c>
      <c r="R33" s="12">
        <f t="shared" si="31"/>
        <v>24.334716796875</v>
      </c>
      <c r="S33" s="10">
        <f t="shared" si="28"/>
        <v>365.020751953125</v>
      </c>
      <c r="U33" s="12">
        <f t="shared" si="32"/>
        <v>22.813796997070313</v>
      </c>
      <c r="V33" s="10">
        <f t="shared" si="1"/>
        <v>342.20695495605469</v>
      </c>
      <c r="X33" s="12">
        <f t="shared" si="33"/>
        <v>21.387934684753418</v>
      </c>
      <c r="Y33" s="10">
        <f t="shared" si="2"/>
        <v>320.81902027130127</v>
      </c>
      <c r="AA33" s="12">
        <f t="shared" si="34"/>
        <v>20.051188766956329</v>
      </c>
      <c r="AB33" s="10">
        <f t="shared" si="3"/>
        <v>300.76783150434494</v>
      </c>
      <c r="AD33" s="12">
        <f t="shared" si="35"/>
        <v>18.797989469021559</v>
      </c>
      <c r="AE33" s="10">
        <f t="shared" si="4"/>
        <v>276.24133508652449</v>
      </c>
      <c r="AG33" s="12">
        <f t="shared" si="36"/>
        <v>17.26508344290778</v>
      </c>
      <c r="AH33" s="10">
        <f t="shared" si="5"/>
        <v>258.97625164361671</v>
      </c>
      <c r="AJ33" s="12">
        <f t="shared" si="37"/>
        <v>16.186015727726044</v>
      </c>
      <c r="AK33" s="10">
        <f t="shared" si="6"/>
        <v>242.79023591589066</v>
      </c>
      <c r="AM33" s="12">
        <f t="shared" si="38"/>
        <v>15.174389744743166</v>
      </c>
      <c r="AN33" s="10">
        <f t="shared" si="7"/>
        <v>227.6158461711475</v>
      </c>
      <c r="AP33" s="12">
        <f t="shared" si="39"/>
        <v>14.225990385696718</v>
      </c>
      <c r="AQ33" s="10">
        <f t="shared" si="8"/>
        <v>213.38985578545078</v>
      </c>
      <c r="AS33" s="12">
        <f t="shared" si="40"/>
        <v>13.336865986590674</v>
      </c>
      <c r="AT33" s="10">
        <f t="shared" si="9"/>
        <v>262.74240595702827</v>
      </c>
      <c r="AV33" s="12">
        <f t="shared" si="41"/>
        <v>16.421400372314267</v>
      </c>
      <c r="AW33" s="10">
        <f t="shared" si="10"/>
        <v>246.32100558471399</v>
      </c>
      <c r="AY33" s="12">
        <f t="shared" si="42"/>
        <v>15.395062849044624</v>
      </c>
      <c r="AZ33" s="10">
        <f t="shared" si="11"/>
        <v>230.92594273566937</v>
      </c>
      <c r="BB33" s="12">
        <f t="shared" si="43"/>
        <v>14.432871420979335</v>
      </c>
      <c r="BC33" s="10">
        <f t="shared" si="12"/>
        <v>216.49307131469004</v>
      </c>
      <c r="BE33" s="12">
        <f t="shared" si="44"/>
        <v>13.530816957168128</v>
      </c>
      <c r="BF33" s="10">
        <f t="shared" si="13"/>
        <v>202.96225435752191</v>
      </c>
      <c r="BH33" s="12">
        <f t="shared" si="45"/>
        <v>12.68514089734512</v>
      </c>
      <c r="BI33" s="10">
        <f t="shared" si="14"/>
        <v>223.65906319003233</v>
      </c>
      <c r="BK33" s="12">
        <f t="shared" si="46"/>
        <v>13.97869144937702</v>
      </c>
      <c r="BL33" s="10">
        <f t="shared" si="15"/>
        <v>209.68037174065532</v>
      </c>
      <c r="BN33" s="12">
        <f t="shared" si="47"/>
        <v>13.105023233790957</v>
      </c>
      <c r="BO33" s="10">
        <f t="shared" si="16"/>
        <v>196.57534850686437</v>
      </c>
      <c r="BQ33" s="12">
        <f t="shared" si="48"/>
        <v>12.285959281679023</v>
      </c>
      <c r="BR33" s="10">
        <f t="shared" si="17"/>
        <v>184.28938922518535</v>
      </c>
      <c r="BT33" s="12">
        <f t="shared" si="49"/>
        <v>11.518086826574084</v>
      </c>
      <c r="BU33" s="10">
        <f t="shared" si="18"/>
        <v>172.77130239861125</v>
      </c>
      <c r="BW33" s="12">
        <f t="shared" si="50"/>
        <v>10.798206399913203</v>
      </c>
      <c r="BX33" s="10">
        <f t="shared" si="19"/>
        <v>123.53470456020108</v>
      </c>
      <c r="BZ33" s="12">
        <f t="shared" si="51"/>
        <v>7.7209190350125674</v>
      </c>
      <c r="CA33" s="10">
        <f t="shared" si="20"/>
        <v>115.81378552518851</v>
      </c>
      <c r="CC33" s="12">
        <f t="shared" si="52"/>
        <v>7.2383615953242817</v>
      </c>
      <c r="CD33" s="10">
        <f t="shared" si="21"/>
        <v>108.57542392986423</v>
      </c>
      <c r="CF33" s="12">
        <f t="shared" si="53"/>
        <v>6.7859639956165143</v>
      </c>
      <c r="CG33" s="10">
        <f t="shared" si="22"/>
        <v>124.52443128551083</v>
      </c>
      <c r="CI33" s="12">
        <f t="shared" si="54"/>
        <v>7.7827769553444268</v>
      </c>
      <c r="CJ33" s="10">
        <f t="shared" si="23"/>
        <v>139.47662568142957</v>
      </c>
      <c r="CL33" s="12">
        <f t="shared" si="55"/>
        <v>8.717289105089348</v>
      </c>
      <c r="CM33" s="10">
        <f t="shared" si="24"/>
        <v>73.835122806757212</v>
      </c>
      <c r="CO33" s="12">
        <f t="shared" si="56"/>
        <v>4.6146951754223258</v>
      </c>
      <c r="CP33" s="10">
        <f t="shared" si="25"/>
        <v>122.49900653464817</v>
      </c>
      <c r="CR33" s="12">
        <f t="shared" si="57"/>
        <v>7.6561879084155109</v>
      </c>
      <c r="CS33" s="10">
        <f t="shared" si="26"/>
        <v>167.26977956430798</v>
      </c>
    </row>
    <row r="34" spans="1:97" x14ac:dyDescent="0.3">
      <c r="A34">
        <v>48</v>
      </c>
      <c r="J34">
        <v>560</v>
      </c>
      <c r="L34" s="12">
        <f t="shared" si="29"/>
        <v>35</v>
      </c>
      <c r="M34" s="10">
        <f t="shared" si="0"/>
        <v>525</v>
      </c>
      <c r="O34" s="12">
        <f t="shared" si="30"/>
        <v>32.8125</v>
      </c>
      <c r="P34" s="10">
        <f t="shared" si="27"/>
        <v>492.1875</v>
      </c>
      <c r="R34" s="12">
        <f t="shared" si="31"/>
        <v>30.76171875</v>
      </c>
      <c r="S34" s="10">
        <f t="shared" si="28"/>
        <v>365.020751953125</v>
      </c>
      <c r="U34" s="12">
        <f t="shared" si="32"/>
        <v>22.813796997070313</v>
      </c>
      <c r="V34" s="10">
        <f t="shared" si="1"/>
        <v>342.20695495605469</v>
      </c>
      <c r="X34" s="12">
        <f t="shared" si="33"/>
        <v>21.387934684753418</v>
      </c>
      <c r="Y34" s="10">
        <f t="shared" si="2"/>
        <v>320.81902027130127</v>
      </c>
      <c r="AA34" s="12">
        <f t="shared" si="34"/>
        <v>20.051188766956329</v>
      </c>
      <c r="AB34" s="10">
        <f t="shared" si="3"/>
        <v>300.76783150434494</v>
      </c>
      <c r="AD34" s="12">
        <f t="shared" si="35"/>
        <v>18.797989469021559</v>
      </c>
      <c r="AE34" s="10">
        <f t="shared" si="4"/>
        <v>281.96984203532338</v>
      </c>
      <c r="AG34" s="12">
        <f t="shared" si="36"/>
        <v>17.623115127207711</v>
      </c>
      <c r="AH34" s="10">
        <f t="shared" si="5"/>
        <v>258.97625164361671</v>
      </c>
      <c r="AJ34" s="12">
        <f t="shared" si="37"/>
        <v>16.186015727726044</v>
      </c>
      <c r="AK34" s="10">
        <f t="shared" si="6"/>
        <v>242.79023591589066</v>
      </c>
      <c r="AM34" s="12">
        <f t="shared" si="38"/>
        <v>15.174389744743166</v>
      </c>
      <c r="AN34" s="10">
        <f t="shared" si="7"/>
        <v>227.6158461711475</v>
      </c>
      <c r="AP34" s="12">
        <f t="shared" si="39"/>
        <v>14.225990385696718</v>
      </c>
      <c r="AQ34" s="10">
        <f t="shared" si="8"/>
        <v>213.38985578545078</v>
      </c>
      <c r="AS34" s="12">
        <f t="shared" si="40"/>
        <v>13.336865986590674</v>
      </c>
      <c r="AT34" s="10">
        <f t="shared" si="9"/>
        <v>200.0529897988601</v>
      </c>
      <c r="AV34" s="12">
        <f t="shared" si="41"/>
        <v>12.503311862428756</v>
      </c>
      <c r="AW34" s="10">
        <f t="shared" si="10"/>
        <v>246.32100558471399</v>
      </c>
      <c r="AY34" s="12">
        <f t="shared" si="42"/>
        <v>15.395062849044624</v>
      </c>
      <c r="AZ34" s="10">
        <f t="shared" si="11"/>
        <v>230.92594273566937</v>
      </c>
      <c r="BB34" s="12">
        <f t="shared" si="43"/>
        <v>14.432871420979335</v>
      </c>
      <c r="BC34" s="10">
        <f t="shared" si="12"/>
        <v>216.49307131469004</v>
      </c>
      <c r="BE34" s="12">
        <f t="shared" si="44"/>
        <v>13.530816957168128</v>
      </c>
      <c r="BF34" s="10">
        <f t="shared" si="13"/>
        <v>202.96225435752191</v>
      </c>
      <c r="BH34" s="12">
        <f t="shared" si="45"/>
        <v>12.68514089734512</v>
      </c>
      <c r="BI34" s="10">
        <f t="shared" si="14"/>
        <v>190.27711346017679</v>
      </c>
      <c r="BK34" s="12">
        <f t="shared" si="46"/>
        <v>11.89231959126105</v>
      </c>
      <c r="BL34" s="10">
        <f t="shared" si="15"/>
        <v>209.68037174065532</v>
      </c>
      <c r="BN34" s="12">
        <f t="shared" si="47"/>
        <v>13.105023233790957</v>
      </c>
      <c r="BO34" s="10">
        <f t="shared" si="16"/>
        <v>196.57534850686437</v>
      </c>
      <c r="BQ34" s="12">
        <f t="shared" si="48"/>
        <v>12.285959281679023</v>
      </c>
      <c r="BR34" s="10">
        <f t="shared" si="17"/>
        <v>184.28938922518535</v>
      </c>
      <c r="BT34" s="12">
        <f t="shared" si="49"/>
        <v>11.518086826574084</v>
      </c>
      <c r="BU34" s="10">
        <f t="shared" si="18"/>
        <v>172.77130239861125</v>
      </c>
      <c r="BW34" s="12">
        <f t="shared" si="50"/>
        <v>10.798206399913203</v>
      </c>
      <c r="BX34" s="10">
        <f t="shared" si="19"/>
        <v>161.97309599869806</v>
      </c>
      <c r="BZ34" s="12">
        <f t="shared" si="51"/>
        <v>10.123318499918629</v>
      </c>
      <c r="CA34" s="10">
        <f t="shared" si="20"/>
        <v>115.81378552518851</v>
      </c>
      <c r="CC34" s="12">
        <f t="shared" si="52"/>
        <v>7.2383615953242817</v>
      </c>
      <c r="CD34" s="10">
        <f t="shared" si="21"/>
        <v>108.57542392986423</v>
      </c>
      <c r="CF34" s="12">
        <f t="shared" si="53"/>
        <v>6.7859639956165143</v>
      </c>
      <c r="CG34" s="10">
        <f t="shared" si="22"/>
        <v>101.78945993424772</v>
      </c>
      <c r="CI34" s="12">
        <f t="shared" si="54"/>
        <v>6.3618412458904823</v>
      </c>
      <c r="CJ34" s="10">
        <f t="shared" si="23"/>
        <v>116.7416543301664</v>
      </c>
      <c r="CL34" s="12">
        <f t="shared" si="55"/>
        <v>7.2963533956353999</v>
      </c>
      <c r="CM34" s="10">
        <f t="shared" si="24"/>
        <v>130.75933657634022</v>
      </c>
      <c r="CO34" s="12">
        <f t="shared" si="56"/>
        <v>8.1724585360212636</v>
      </c>
      <c r="CP34" s="10">
        <f t="shared" si="25"/>
        <v>69.220427631334886</v>
      </c>
      <c r="CR34" s="12">
        <f t="shared" si="57"/>
        <v>4.3262767269584304</v>
      </c>
      <c r="CS34" s="10">
        <f t="shared" si="26"/>
        <v>114.84281862623266</v>
      </c>
    </row>
    <row r="35" spans="1:97" x14ac:dyDescent="0.3">
      <c r="A35">
        <v>49</v>
      </c>
      <c r="J35">
        <v>560</v>
      </c>
      <c r="L35" s="12">
        <f t="shared" si="29"/>
        <v>35</v>
      </c>
      <c r="M35" s="10">
        <f t="shared" si="0"/>
        <v>525</v>
      </c>
      <c r="O35" s="12">
        <f t="shared" si="30"/>
        <v>32.8125</v>
      </c>
      <c r="P35" s="10">
        <f t="shared" si="27"/>
        <v>492.1875</v>
      </c>
      <c r="R35" s="12">
        <f t="shared" si="31"/>
        <v>30.76171875</v>
      </c>
      <c r="S35" s="10">
        <f t="shared" si="28"/>
        <v>461.42578125</v>
      </c>
      <c r="U35" s="12">
        <f t="shared" si="32"/>
        <v>28.839111328125</v>
      </c>
      <c r="V35" s="10">
        <f t="shared" si="1"/>
        <v>342.20695495605469</v>
      </c>
      <c r="X35" s="12">
        <f t="shared" si="33"/>
        <v>21.387934684753418</v>
      </c>
      <c r="Y35" s="10">
        <f t="shared" si="2"/>
        <v>320.81902027130127</v>
      </c>
      <c r="AA35" s="12">
        <f t="shared" si="34"/>
        <v>20.051188766956329</v>
      </c>
      <c r="AB35" s="10">
        <f t="shared" si="3"/>
        <v>300.76783150434494</v>
      </c>
      <c r="AD35" s="12">
        <f t="shared" si="35"/>
        <v>18.797989469021559</v>
      </c>
      <c r="AE35" s="10">
        <f t="shared" si="4"/>
        <v>281.96984203532338</v>
      </c>
      <c r="AG35" s="12">
        <f t="shared" si="36"/>
        <v>17.623115127207711</v>
      </c>
      <c r="AH35" s="10">
        <f t="shared" si="5"/>
        <v>264.34672690811567</v>
      </c>
      <c r="AJ35" s="12">
        <f t="shared" si="37"/>
        <v>16.521670431757229</v>
      </c>
      <c r="AK35" s="10">
        <f t="shared" si="6"/>
        <v>242.79023591589066</v>
      </c>
      <c r="AM35" s="12">
        <f t="shared" si="38"/>
        <v>15.174389744743166</v>
      </c>
      <c r="AN35" s="10">
        <f t="shared" si="7"/>
        <v>227.6158461711475</v>
      </c>
      <c r="AP35" s="12">
        <f t="shared" si="39"/>
        <v>14.225990385696718</v>
      </c>
      <c r="AQ35" s="10">
        <f t="shared" si="8"/>
        <v>213.38985578545078</v>
      </c>
      <c r="AS35" s="12">
        <f t="shared" si="40"/>
        <v>13.336865986590674</v>
      </c>
      <c r="AT35" s="10">
        <f t="shared" si="9"/>
        <v>200.0529897988601</v>
      </c>
      <c r="AV35" s="12">
        <f t="shared" si="41"/>
        <v>12.503311862428756</v>
      </c>
      <c r="AW35" s="10">
        <f t="shared" si="10"/>
        <v>187.54967793643135</v>
      </c>
      <c r="AY35" s="12">
        <f t="shared" si="42"/>
        <v>11.721854871026959</v>
      </c>
      <c r="AZ35" s="10">
        <f t="shared" si="11"/>
        <v>230.92594273566937</v>
      </c>
      <c r="BB35" s="12">
        <f t="shared" si="43"/>
        <v>14.432871420979335</v>
      </c>
      <c r="BC35" s="10">
        <f t="shared" si="12"/>
        <v>216.49307131469004</v>
      </c>
      <c r="BE35" s="12">
        <f t="shared" si="44"/>
        <v>13.530816957168128</v>
      </c>
      <c r="BF35" s="10">
        <f t="shared" si="13"/>
        <v>202.96225435752191</v>
      </c>
      <c r="BH35" s="12">
        <f t="shared" si="45"/>
        <v>12.68514089734512</v>
      </c>
      <c r="BI35" s="10">
        <f t="shared" si="14"/>
        <v>190.27711346017679</v>
      </c>
      <c r="BK35" s="12">
        <f t="shared" si="46"/>
        <v>11.89231959126105</v>
      </c>
      <c r="BL35" s="10">
        <f t="shared" si="15"/>
        <v>178.38479386891575</v>
      </c>
      <c r="BN35" s="12">
        <f t="shared" si="47"/>
        <v>11.149049616807234</v>
      </c>
      <c r="BO35" s="10">
        <f t="shared" si="16"/>
        <v>196.57534850686437</v>
      </c>
      <c r="BQ35" s="12">
        <f t="shared" si="48"/>
        <v>12.285959281679023</v>
      </c>
      <c r="BR35" s="10">
        <f t="shared" si="17"/>
        <v>184.28938922518535</v>
      </c>
      <c r="BT35" s="12">
        <f t="shared" si="49"/>
        <v>11.518086826574084</v>
      </c>
      <c r="BU35" s="10">
        <f t="shared" si="18"/>
        <v>172.77130239861125</v>
      </c>
      <c r="BW35" s="12">
        <f t="shared" si="50"/>
        <v>10.798206399913203</v>
      </c>
      <c r="BX35" s="10">
        <f t="shared" si="19"/>
        <v>161.97309599869806</v>
      </c>
      <c r="BZ35" s="12">
        <f t="shared" si="51"/>
        <v>10.123318499918629</v>
      </c>
      <c r="CA35" s="10">
        <f t="shared" si="20"/>
        <v>151.84977749877942</v>
      </c>
      <c r="CC35" s="12">
        <f t="shared" si="52"/>
        <v>9.4906110936737136</v>
      </c>
      <c r="CD35" s="10">
        <f t="shared" si="21"/>
        <v>108.57542392986423</v>
      </c>
      <c r="CF35" s="12">
        <f t="shared" si="53"/>
        <v>6.7859639956165143</v>
      </c>
      <c r="CG35" s="10">
        <f t="shared" si="22"/>
        <v>101.78945993424772</v>
      </c>
      <c r="CI35" s="12">
        <f t="shared" si="54"/>
        <v>6.3618412458904823</v>
      </c>
      <c r="CJ35" s="10">
        <f t="shared" si="23"/>
        <v>95.427618688357228</v>
      </c>
      <c r="CL35" s="12">
        <f t="shared" si="55"/>
        <v>5.9642261680223267</v>
      </c>
      <c r="CM35" s="10">
        <f t="shared" si="24"/>
        <v>109.44530093453099</v>
      </c>
      <c r="CO35" s="12">
        <f t="shared" si="56"/>
        <v>6.8403313084081869</v>
      </c>
      <c r="CP35" s="10">
        <f t="shared" si="25"/>
        <v>122.58687804031895</v>
      </c>
      <c r="CR35" s="12">
        <f t="shared" si="57"/>
        <v>7.6616798775199344</v>
      </c>
      <c r="CS35" s="10">
        <f t="shared" si="26"/>
        <v>64.89415090437646</v>
      </c>
    </row>
    <row r="36" spans="1:97" x14ac:dyDescent="0.3">
      <c r="A36">
        <v>50</v>
      </c>
      <c r="J36">
        <v>560</v>
      </c>
      <c r="L36" s="12">
        <f t="shared" si="29"/>
        <v>35</v>
      </c>
      <c r="M36" s="10">
        <f t="shared" si="0"/>
        <v>525</v>
      </c>
      <c r="O36" s="12">
        <f t="shared" si="30"/>
        <v>32.8125</v>
      </c>
      <c r="P36" s="10">
        <f t="shared" si="27"/>
        <v>492.1875</v>
      </c>
      <c r="R36" s="12">
        <f t="shared" si="31"/>
        <v>30.76171875</v>
      </c>
      <c r="S36" s="10">
        <f t="shared" si="28"/>
        <v>461.42578125</v>
      </c>
      <c r="U36" s="12">
        <f t="shared" si="32"/>
        <v>28.839111328125</v>
      </c>
      <c r="V36" s="10">
        <f t="shared" si="1"/>
        <v>432.586669921875</v>
      </c>
      <c r="X36" s="12">
        <f t="shared" si="33"/>
        <v>27.036666870117188</v>
      </c>
      <c r="Y36" s="10">
        <f t="shared" si="2"/>
        <v>320.81902027130127</v>
      </c>
      <c r="AA36" s="12">
        <f t="shared" si="34"/>
        <v>20.051188766956329</v>
      </c>
      <c r="AB36" s="10">
        <f t="shared" si="3"/>
        <v>300.76783150434494</v>
      </c>
      <c r="AD36" s="12">
        <f t="shared" si="35"/>
        <v>18.797989469021559</v>
      </c>
      <c r="AE36" s="10">
        <f t="shared" si="4"/>
        <v>281.96984203532338</v>
      </c>
      <c r="AG36" s="12">
        <f t="shared" si="36"/>
        <v>17.623115127207711</v>
      </c>
      <c r="AH36" s="10">
        <f t="shared" si="5"/>
        <v>264.34672690811567</v>
      </c>
      <c r="AJ36" s="12">
        <f t="shared" si="37"/>
        <v>16.521670431757229</v>
      </c>
      <c r="AK36" s="10">
        <f t="shared" si="6"/>
        <v>247.82505647635844</v>
      </c>
      <c r="AM36" s="12">
        <f t="shared" si="38"/>
        <v>15.489066029772403</v>
      </c>
      <c r="AN36" s="10">
        <f t="shared" si="7"/>
        <v>227.6158461711475</v>
      </c>
      <c r="AP36" s="12">
        <f t="shared" si="39"/>
        <v>14.225990385696718</v>
      </c>
      <c r="AQ36" s="10">
        <f t="shared" si="8"/>
        <v>213.38985578545078</v>
      </c>
      <c r="AS36" s="12">
        <f t="shared" si="40"/>
        <v>13.336865986590674</v>
      </c>
      <c r="AT36" s="10">
        <f t="shared" si="9"/>
        <v>200.0529897988601</v>
      </c>
      <c r="AV36" s="12">
        <f t="shared" si="41"/>
        <v>12.503311862428756</v>
      </c>
      <c r="AW36" s="10">
        <f t="shared" si="10"/>
        <v>187.54967793643135</v>
      </c>
      <c r="AY36" s="12">
        <f t="shared" si="42"/>
        <v>11.721854871026959</v>
      </c>
      <c r="AZ36" s="10">
        <f t="shared" si="11"/>
        <v>175.8278230654044</v>
      </c>
      <c r="BB36" s="12">
        <f t="shared" si="43"/>
        <v>10.989238941587775</v>
      </c>
      <c r="BC36" s="10">
        <f t="shared" si="12"/>
        <v>216.49307131469004</v>
      </c>
      <c r="BE36" s="12">
        <f t="shared" si="44"/>
        <v>13.530816957168128</v>
      </c>
      <c r="BF36" s="10">
        <f t="shared" si="13"/>
        <v>202.96225435752191</v>
      </c>
      <c r="BH36" s="12">
        <f t="shared" si="45"/>
        <v>12.68514089734512</v>
      </c>
      <c r="BI36" s="10">
        <f t="shared" si="14"/>
        <v>190.27711346017679</v>
      </c>
      <c r="BK36" s="12">
        <f t="shared" si="46"/>
        <v>11.89231959126105</v>
      </c>
      <c r="BL36" s="10">
        <f t="shared" si="15"/>
        <v>178.38479386891575</v>
      </c>
      <c r="BN36" s="12">
        <f t="shared" si="47"/>
        <v>11.149049616807234</v>
      </c>
      <c r="BO36" s="10">
        <f t="shared" si="16"/>
        <v>167.2357442521085</v>
      </c>
      <c r="BQ36" s="12">
        <f t="shared" si="48"/>
        <v>10.452234015756781</v>
      </c>
      <c r="BR36" s="10">
        <f t="shared" si="17"/>
        <v>184.28938922518535</v>
      </c>
      <c r="BT36" s="12">
        <f t="shared" si="49"/>
        <v>11.518086826574084</v>
      </c>
      <c r="BU36" s="10">
        <f t="shared" si="18"/>
        <v>172.77130239861125</v>
      </c>
      <c r="BW36" s="12">
        <f t="shared" si="50"/>
        <v>10.798206399913203</v>
      </c>
      <c r="BX36" s="10">
        <f t="shared" si="19"/>
        <v>161.97309599869806</v>
      </c>
      <c r="BZ36" s="12">
        <f t="shared" si="51"/>
        <v>10.123318499918629</v>
      </c>
      <c r="CA36" s="10">
        <f t="shared" si="20"/>
        <v>151.84977749877942</v>
      </c>
      <c r="CC36" s="12">
        <f t="shared" si="52"/>
        <v>9.4906110936737136</v>
      </c>
      <c r="CD36" s="10">
        <f t="shared" si="21"/>
        <v>142.3591664051057</v>
      </c>
      <c r="CF36" s="12">
        <f t="shared" si="53"/>
        <v>8.897447900319106</v>
      </c>
      <c r="CG36" s="10">
        <f t="shared" si="22"/>
        <v>101.78945993424772</v>
      </c>
      <c r="CI36" s="12">
        <f t="shared" si="54"/>
        <v>6.3618412458904823</v>
      </c>
      <c r="CJ36" s="10">
        <f t="shared" si="23"/>
        <v>95.427618688357228</v>
      </c>
      <c r="CL36" s="12">
        <f t="shared" si="55"/>
        <v>5.9642261680223267</v>
      </c>
      <c r="CM36" s="10">
        <f t="shared" si="24"/>
        <v>89.463392520334907</v>
      </c>
      <c r="CO36" s="12">
        <f t="shared" si="56"/>
        <v>5.5914620325209317</v>
      </c>
      <c r="CP36" s="10">
        <f t="shared" si="25"/>
        <v>102.60496962612281</v>
      </c>
      <c r="CR36" s="12">
        <f t="shared" si="57"/>
        <v>6.4128106016326756</v>
      </c>
      <c r="CS36" s="10">
        <f t="shared" si="26"/>
        <v>114.92519816279902</v>
      </c>
    </row>
    <row r="37" spans="1:97" x14ac:dyDescent="0.3">
      <c r="A37">
        <v>51</v>
      </c>
      <c r="J37">
        <v>786</v>
      </c>
      <c r="L37" s="12">
        <f t="shared" si="29"/>
        <v>49.125</v>
      </c>
      <c r="M37" s="10">
        <f t="shared" si="0"/>
        <v>525</v>
      </c>
      <c r="O37" s="12">
        <f t="shared" si="30"/>
        <v>32.8125</v>
      </c>
      <c r="P37" s="10">
        <f t="shared" si="27"/>
        <v>492.1875</v>
      </c>
      <c r="R37" s="12">
        <f t="shared" si="31"/>
        <v>30.76171875</v>
      </c>
      <c r="S37" s="10">
        <f t="shared" si="28"/>
        <v>461.42578125</v>
      </c>
      <c r="U37" s="12">
        <f t="shared" si="32"/>
        <v>28.839111328125</v>
      </c>
      <c r="V37" s="10">
        <f t="shared" si="1"/>
        <v>432.586669921875</v>
      </c>
      <c r="X37" s="12">
        <f t="shared" si="33"/>
        <v>27.036666870117188</v>
      </c>
      <c r="Y37" s="10">
        <f t="shared" si="2"/>
        <v>405.55000305175781</v>
      </c>
      <c r="AA37" s="12">
        <f t="shared" si="34"/>
        <v>25.346875190734863</v>
      </c>
      <c r="AB37" s="10">
        <f t="shared" si="3"/>
        <v>300.76783150434494</v>
      </c>
      <c r="AD37" s="12">
        <f t="shared" si="35"/>
        <v>18.797989469021559</v>
      </c>
      <c r="AE37" s="10">
        <f t="shared" si="4"/>
        <v>281.96984203532338</v>
      </c>
      <c r="AG37" s="12">
        <f t="shared" si="36"/>
        <v>17.623115127207711</v>
      </c>
      <c r="AH37" s="10">
        <f t="shared" si="5"/>
        <v>264.34672690811567</v>
      </c>
      <c r="AJ37" s="12">
        <f t="shared" si="37"/>
        <v>16.521670431757229</v>
      </c>
      <c r="AK37" s="10">
        <f t="shared" si="6"/>
        <v>247.82505647635844</v>
      </c>
      <c r="AM37" s="12">
        <f t="shared" si="38"/>
        <v>15.489066029772403</v>
      </c>
      <c r="AN37" s="10">
        <f t="shared" si="7"/>
        <v>232.33599044658604</v>
      </c>
      <c r="AP37" s="12">
        <f t="shared" si="39"/>
        <v>14.520999402911627</v>
      </c>
      <c r="AQ37" s="10">
        <f t="shared" si="8"/>
        <v>213.38985578545078</v>
      </c>
      <c r="AS37" s="12">
        <f t="shared" si="40"/>
        <v>13.336865986590674</v>
      </c>
      <c r="AT37" s="10">
        <f t="shared" si="9"/>
        <v>200.0529897988601</v>
      </c>
      <c r="AV37" s="12">
        <f t="shared" si="41"/>
        <v>12.503311862428756</v>
      </c>
      <c r="AW37" s="10">
        <f t="shared" si="10"/>
        <v>187.54967793643135</v>
      </c>
      <c r="AY37" s="12">
        <f t="shared" si="42"/>
        <v>11.721854871026959</v>
      </c>
      <c r="AZ37" s="10">
        <f t="shared" si="11"/>
        <v>175.8278230654044</v>
      </c>
      <c r="BB37" s="12">
        <f t="shared" si="43"/>
        <v>10.989238941587775</v>
      </c>
      <c r="BC37" s="10">
        <f t="shared" si="12"/>
        <v>164.83858412381662</v>
      </c>
      <c r="BE37" s="12">
        <f t="shared" si="44"/>
        <v>10.302411507738539</v>
      </c>
      <c r="BF37" s="10">
        <f t="shared" si="13"/>
        <v>202.96225435752191</v>
      </c>
      <c r="BH37" s="12">
        <f t="shared" si="45"/>
        <v>12.68514089734512</v>
      </c>
      <c r="BI37" s="10">
        <f t="shared" si="14"/>
        <v>190.27711346017679</v>
      </c>
      <c r="BK37" s="12">
        <f t="shared" si="46"/>
        <v>11.89231959126105</v>
      </c>
      <c r="BL37" s="10">
        <f t="shared" si="15"/>
        <v>178.38479386891575</v>
      </c>
      <c r="BN37" s="12">
        <f t="shared" si="47"/>
        <v>11.149049616807234</v>
      </c>
      <c r="BO37" s="10">
        <f t="shared" si="16"/>
        <v>167.2357442521085</v>
      </c>
      <c r="BQ37" s="12">
        <f t="shared" si="48"/>
        <v>10.452234015756781</v>
      </c>
      <c r="BR37" s="10">
        <f t="shared" si="17"/>
        <v>156.78351023635173</v>
      </c>
      <c r="BT37" s="12">
        <f t="shared" si="49"/>
        <v>9.7989693897719832</v>
      </c>
      <c r="BU37" s="10">
        <f t="shared" si="18"/>
        <v>172.77130239861125</v>
      </c>
      <c r="BW37" s="12">
        <f t="shared" si="50"/>
        <v>10.798206399913203</v>
      </c>
      <c r="BX37" s="10">
        <f t="shared" si="19"/>
        <v>161.97309599869806</v>
      </c>
      <c r="BZ37" s="12">
        <f t="shared" si="51"/>
        <v>10.123318499918629</v>
      </c>
      <c r="CA37" s="10">
        <f t="shared" si="20"/>
        <v>151.84977749877942</v>
      </c>
      <c r="CC37" s="12">
        <f t="shared" si="52"/>
        <v>9.4906110936737136</v>
      </c>
      <c r="CD37" s="10">
        <f t="shared" si="21"/>
        <v>142.3591664051057</v>
      </c>
      <c r="CF37" s="12">
        <f t="shared" si="53"/>
        <v>8.897447900319106</v>
      </c>
      <c r="CG37" s="10">
        <f t="shared" si="22"/>
        <v>133.4617185047866</v>
      </c>
      <c r="CI37" s="12">
        <f t="shared" si="54"/>
        <v>8.3413574065491627</v>
      </c>
      <c r="CJ37" s="10">
        <f t="shared" si="23"/>
        <v>95.427618688357228</v>
      </c>
      <c r="CL37" s="12">
        <f t="shared" si="55"/>
        <v>5.9642261680223267</v>
      </c>
      <c r="CM37" s="10">
        <f t="shared" si="24"/>
        <v>89.463392520334907</v>
      </c>
      <c r="CO37" s="12">
        <f t="shared" si="56"/>
        <v>5.5914620325209317</v>
      </c>
      <c r="CP37" s="10">
        <f t="shared" si="25"/>
        <v>83.87193048781397</v>
      </c>
      <c r="CR37" s="12">
        <f t="shared" si="57"/>
        <v>5.2419956554883731</v>
      </c>
      <c r="CS37" s="10">
        <f t="shared" si="26"/>
        <v>96.192159024490138</v>
      </c>
    </row>
    <row r="38" spans="1:97" x14ac:dyDescent="0.3">
      <c r="A38">
        <v>52</v>
      </c>
      <c r="J38">
        <v>786</v>
      </c>
      <c r="L38" s="12">
        <f t="shared" si="29"/>
        <v>49.125</v>
      </c>
      <c r="M38" s="10">
        <f t="shared" si="0"/>
        <v>736.875</v>
      </c>
      <c r="O38" s="12">
        <f t="shared" si="30"/>
        <v>46.0546875</v>
      </c>
      <c r="P38" s="10">
        <f t="shared" si="27"/>
        <v>492.1875</v>
      </c>
      <c r="R38" s="12">
        <f t="shared" si="31"/>
        <v>30.76171875</v>
      </c>
      <c r="S38" s="10">
        <f t="shared" si="28"/>
        <v>461.42578125</v>
      </c>
      <c r="U38" s="12">
        <f t="shared" si="32"/>
        <v>28.839111328125</v>
      </c>
      <c r="V38" s="10">
        <f t="shared" si="1"/>
        <v>432.586669921875</v>
      </c>
      <c r="X38" s="12">
        <f t="shared" si="33"/>
        <v>27.036666870117188</v>
      </c>
      <c r="Y38" s="10">
        <f t="shared" si="2"/>
        <v>405.55000305175781</v>
      </c>
      <c r="AA38" s="12">
        <f t="shared" si="34"/>
        <v>25.346875190734863</v>
      </c>
      <c r="AB38" s="10">
        <f t="shared" si="3"/>
        <v>380.20312786102295</v>
      </c>
      <c r="AD38" s="12">
        <f t="shared" si="35"/>
        <v>23.762695491313934</v>
      </c>
      <c r="AE38" s="10">
        <f t="shared" si="4"/>
        <v>281.96984203532338</v>
      </c>
      <c r="AG38" s="12">
        <f t="shared" si="36"/>
        <v>17.623115127207711</v>
      </c>
      <c r="AH38" s="10">
        <f t="shared" si="5"/>
        <v>264.34672690811567</v>
      </c>
      <c r="AJ38" s="12">
        <f t="shared" si="37"/>
        <v>16.521670431757229</v>
      </c>
      <c r="AK38" s="10">
        <f t="shared" si="6"/>
        <v>247.82505647635844</v>
      </c>
      <c r="AM38" s="12">
        <f t="shared" si="38"/>
        <v>15.489066029772403</v>
      </c>
      <c r="AN38" s="10">
        <f t="shared" si="7"/>
        <v>232.33599044658604</v>
      </c>
      <c r="AP38" s="12">
        <f t="shared" si="39"/>
        <v>14.520999402911627</v>
      </c>
      <c r="AQ38" s="10">
        <f t="shared" si="8"/>
        <v>217.81499104367441</v>
      </c>
      <c r="AS38" s="12">
        <f t="shared" si="40"/>
        <v>13.613436940229651</v>
      </c>
      <c r="AT38" s="10">
        <f t="shared" si="9"/>
        <v>200.0529897988601</v>
      </c>
      <c r="AV38" s="12">
        <f t="shared" si="41"/>
        <v>12.503311862428756</v>
      </c>
      <c r="AW38" s="10">
        <f t="shared" si="10"/>
        <v>187.54967793643135</v>
      </c>
      <c r="AY38" s="12">
        <f t="shared" si="42"/>
        <v>11.721854871026959</v>
      </c>
      <c r="AZ38" s="10">
        <f t="shared" si="11"/>
        <v>175.8278230654044</v>
      </c>
      <c r="BB38" s="12">
        <f t="shared" si="43"/>
        <v>10.989238941587775</v>
      </c>
      <c r="BC38" s="10">
        <f t="shared" si="12"/>
        <v>164.83858412381662</v>
      </c>
      <c r="BE38" s="12">
        <f t="shared" si="44"/>
        <v>10.302411507738539</v>
      </c>
      <c r="BF38" s="10">
        <f t="shared" si="13"/>
        <v>154.53617261607809</v>
      </c>
      <c r="BH38" s="12">
        <f t="shared" si="45"/>
        <v>9.6585107885048807</v>
      </c>
      <c r="BI38" s="10">
        <f t="shared" si="14"/>
        <v>190.27711346017679</v>
      </c>
      <c r="BK38" s="12">
        <f t="shared" si="46"/>
        <v>11.89231959126105</v>
      </c>
      <c r="BL38" s="10">
        <f t="shared" si="15"/>
        <v>178.38479386891575</v>
      </c>
      <c r="BN38" s="12">
        <f t="shared" si="47"/>
        <v>11.149049616807234</v>
      </c>
      <c r="BO38" s="10">
        <f t="shared" si="16"/>
        <v>167.2357442521085</v>
      </c>
      <c r="BQ38" s="12">
        <f t="shared" si="48"/>
        <v>10.452234015756781</v>
      </c>
      <c r="BR38" s="10">
        <f t="shared" si="17"/>
        <v>156.78351023635173</v>
      </c>
      <c r="BT38" s="12">
        <f t="shared" si="49"/>
        <v>9.7989693897719832</v>
      </c>
      <c r="BU38" s="10">
        <f t="shared" si="18"/>
        <v>146.98454084657976</v>
      </c>
      <c r="BW38" s="12">
        <f t="shared" si="50"/>
        <v>9.1865338029112351</v>
      </c>
      <c r="BX38" s="10">
        <f t="shared" si="19"/>
        <v>161.97309599869806</v>
      </c>
      <c r="BZ38" s="12">
        <f t="shared" si="51"/>
        <v>10.123318499918629</v>
      </c>
      <c r="CA38" s="10">
        <f t="shared" si="20"/>
        <v>151.84977749877942</v>
      </c>
      <c r="CC38" s="12">
        <f t="shared" si="52"/>
        <v>9.4906110936737136</v>
      </c>
      <c r="CD38" s="10">
        <f t="shared" si="21"/>
        <v>142.3591664051057</v>
      </c>
      <c r="CF38" s="12">
        <f t="shared" si="53"/>
        <v>8.897447900319106</v>
      </c>
      <c r="CG38" s="10">
        <f t="shared" si="22"/>
        <v>133.4617185047866</v>
      </c>
      <c r="CI38" s="12">
        <f t="shared" si="54"/>
        <v>8.3413574065491627</v>
      </c>
      <c r="CJ38" s="10">
        <f t="shared" si="23"/>
        <v>125.12036109823744</v>
      </c>
      <c r="CL38" s="12">
        <f t="shared" si="55"/>
        <v>7.8200225686398399</v>
      </c>
      <c r="CM38" s="10">
        <f t="shared" si="24"/>
        <v>89.463392520334907</v>
      </c>
      <c r="CO38" s="12">
        <f t="shared" si="56"/>
        <v>5.5914620325209317</v>
      </c>
      <c r="CP38" s="10">
        <f t="shared" si="25"/>
        <v>83.87193048781397</v>
      </c>
      <c r="CR38" s="12">
        <f t="shared" si="57"/>
        <v>5.2419956554883731</v>
      </c>
      <c r="CS38" s="10">
        <f t="shared" si="26"/>
        <v>78.629934832325603</v>
      </c>
    </row>
    <row r="39" spans="1:97" x14ac:dyDescent="0.3">
      <c r="A39">
        <v>53</v>
      </c>
      <c r="J39">
        <v>786</v>
      </c>
      <c r="L39" s="12">
        <f t="shared" si="29"/>
        <v>49.125</v>
      </c>
      <c r="M39" s="10">
        <f t="shared" si="0"/>
        <v>736.875</v>
      </c>
      <c r="O39" s="12">
        <f t="shared" si="30"/>
        <v>46.0546875</v>
      </c>
      <c r="P39" s="10">
        <f t="shared" si="27"/>
        <v>690.8203125</v>
      </c>
      <c r="R39" s="12">
        <f t="shared" si="31"/>
        <v>43.17626953125</v>
      </c>
      <c r="S39" s="10">
        <f t="shared" si="28"/>
        <v>461.42578125</v>
      </c>
      <c r="U39" s="12">
        <f t="shared" si="32"/>
        <v>28.839111328125</v>
      </c>
      <c r="V39" s="10">
        <f t="shared" si="1"/>
        <v>432.586669921875</v>
      </c>
      <c r="X39" s="12">
        <f t="shared" si="33"/>
        <v>27.036666870117188</v>
      </c>
      <c r="Y39" s="10">
        <f t="shared" si="2"/>
        <v>405.55000305175781</v>
      </c>
      <c r="AA39" s="12">
        <f t="shared" si="34"/>
        <v>25.346875190734863</v>
      </c>
      <c r="AB39" s="10">
        <f t="shared" si="3"/>
        <v>380.20312786102295</v>
      </c>
      <c r="AD39" s="12">
        <f t="shared" si="35"/>
        <v>23.762695491313934</v>
      </c>
      <c r="AE39" s="10">
        <f t="shared" si="4"/>
        <v>356.44043236970901</v>
      </c>
      <c r="AG39" s="12">
        <f t="shared" si="36"/>
        <v>22.277527023106813</v>
      </c>
      <c r="AH39" s="10">
        <f t="shared" si="5"/>
        <v>264.34672690811567</v>
      </c>
      <c r="AJ39" s="12">
        <f t="shared" si="37"/>
        <v>16.521670431757229</v>
      </c>
      <c r="AK39" s="10">
        <f t="shared" si="6"/>
        <v>247.82505647635844</v>
      </c>
      <c r="AM39" s="12">
        <f t="shared" si="38"/>
        <v>15.489066029772403</v>
      </c>
      <c r="AN39" s="10">
        <f t="shared" si="7"/>
        <v>232.33599044658604</v>
      </c>
      <c r="AP39" s="12">
        <f t="shared" si="39"/>
        <v>14.520999402911627</v>
      </c>
      <c r="AQ39" s="10">
        <f t="shared" si="8"/>
        <v>217.81499104367441</v>
      </c>
      <c r="AS39" s="12">
        <f t="shared" si="40"/>
        <v>13.613436940229651</v>
      </c>
      <c r="AT39" s="10">
        <f t="shared" si="9"/>
        <v>204.20155410344475</v>
      </c>
      <c r="AV39" s="12">
        <f t="shared" si="41"/>
        <v>12.762597131465297</v>
      </c>
      <c r="AW39" s="10">
        <f t="shared" si="10"/>
        <v>187.54967793643135</v>
      </c>
      <c r="AY39" s="12">
        <f t="shared" si="42"/>
        <v>11.721854871026959</v>
      </c>
      <c r="AZ39" s="10">
        <f t="shared" si="11"/>
        <v>175.8278230654044</v>
      </c>
      <c r="BB39" s="12">
        <f t="shared" si="43"/>
        <v>10.989238941587775</v>
      </c>
      <c r="BC39" s="10">
        <f t="shared" si="12"/>
        <v>164.83858412381662</v>
      </c>
      <c r="BE39" s="12">
        <f t="shared" si="44"/>
        <v>10.302411507738539</v>
      </c>
      <c r="BF39" s="10">
        <f t="shared" si="13"/>
        <v>154.53617261607809</v>
      </c>
      <c r="BH39" s="12">
        <f t="shared" si="45"/>
        <v>9.6585107885048807</v>
      </c>
      <c r="BI39" s="10">
        <f t="shared" si="14"/>
        <v>144.87766182757321</v>
      </c>
      <c r="BK39" s="12">
        <f t="shared" si="46"/>
        <v>9.0548538642233254</v>
      </c>
      <c r="BL39" s="10">
        <f t="shared" si="15"/>
        <v>178.38479386891575</v>
      </c>
      <c r="BN39" s="12">
        <f t="shared" si="47"/>
        <v>11.149049616807234</v>
      </c>
      <c r="BO39" s="10">
        <f t="shared" si="16"/>
        <v>167.2357442521085</v>
      </c>
      <c r="BQ39" s="12">
        <f t="shared" si="48"/>
        <v>10.452234015756781</v>
      </c>
      <c r="BR39" s="10">
        <f t="shared" si="17"/>
        <v>156.78351023635173</v>
      </c>
      <c r="BT39" s="12">
        <f t="shared" si="49"/>
        <v>9.7989693897719832</v>
      </c>
      <c r="BU39" s="10">
        <f t="shared" si="18"/>
        <v>146.98454084657976</v>
      </c>
      <c r="BW39" s="12">
        <f t="shared" si="50"/>
        <v>9.1865338029112351</v>
      </c>
      <c r="BX39" s="10">
        <f t="shared" si="19"/>
        <v>137.79800704366852</v>
      </c>
      <c r="BZ39" s="12">
        <f t="shared" si="51"/>
        <v>8.6123754402292825</v>
      </c>
      <c r="CA39" s="10">
        <f t="shared" si="20"/>
        <v>151.84977749877942</v>
      </c>
      <c r="CC39" s="12">
        <f t="shared" si="52"/>
        <v>9.4906110936737136</v>
      </c>
      <c r="CD39" s="10">
        <f t="shared" si="21"/>
        <v>142.3591664051057</v>
      </c>
      <c r="CF39" s="12">
        <f t="shared" si="53"/>
        <v>8.897447900319106</v>
      </c>
      <c r="CG39" s="10">
        <f t="shared" si="22"/>
        <v>133.4617185047866</v>
      </c>
      <c r="CI39" s="12">
        <f t="shared" si="54"/>
        <v>8.3413574065491627</v>
      </c>
      <c r="CJ39" s="10">
        <f t="shared" si="23"/>
        <v>125.12036109823744</v>
      </c>
      <c r="CL39" s="12">
        <f t="shared" si="55"/>
        <v>7.8200225686398399</v>
      </c>
      <c r="CM39" s="10">
        <f t="shared" si="24"/>
        <v>117.3003385295976</v>
      </c>
      <c r="CO39" s="12">
        <f t="shared" si="56"/>
        <v>7.3312711580998497</v>
      </c>
      <c r="CP39" s="10">
        <f t="shared" si="25"/>
        <v>83.87193048781397</v>
      </c>
      <c r="CR39" s="12">
        <f t="shared" si="57"/>
        <v>5.2419956554883731</v>
      </c>
      <c r="CS39" s="10">
        <f t="shared" si="26"/>
        <v>78.629934832325603</v>
      </c>
    </row>
    <row r="40" spans="1:97" x14ac:dyDescent="0.3">
      <c r="A40">
        <v>54</v>
      </c>
      <c r="J40">
        <v>786</v>
      </c>
      <c r="L40" s="12">
        <f t="shared" si="29"/>
        <v>49.125</v>
      </c>
      <c r="M40" s="10">
        <f t="shared" si="0"/>
        <v>736.875</v>
      </c>
      <c r="O40" s="12">
        <f t="shared" si="30"/>
        <v>46.0546875</v>
      </c>
      <c r="P40" s="10">
        <f t="shared" si="27"/>
        <v>690.8203125</v>
      </c>
      <c r="R40" s="12">
        <f t="shared" si="31"/>
        <v>43.17626953125</v>
      </c>
      <c r="S40" s="10">
        <f t="shared" si="28"/>
        <v>647.64404296875</v>
      </c>
      <c r="U40" s="12">
        <f t="shared" si="32"/>
        <v>40.477752685546875</v>
      </c>
      <c r="V40" s="10">
        <f t="shared" si="1"/>
        <v>432.586669921875</v>
      </c>
      <c r="X40" s="12">
        <f t="shared" si="33"/>
        <v>27.036666870117188</v>
      </c>
      <c r="Y40" s="10">
        <f t="shared" si="2"/>
        <v>405.55000305175781</v>
      </c>
      <c r="AA40" s="12">
        <f t="shared" si="34"/>
        <v>25.346875190734863</v>
      </c>
      <c r="AB40" s="10">
        <f t="shared" si="3"/>
        <v>380.20312786102295</v>
      </c>
      <c r="AD40" s="12">
        <f t="shared" si="35"/>
        <v>23.762695491313934</v>
      </c>
      <c r="AE40" s="10">
        <f t="shared" si="4"/>
        <v>356.44043236970901</v>
      </c>
      <c r="AG40" s="12">
        <f t="shared" si="36"/>
        <v>22.277527023106813</v>
      </c>
      <c r="AH40" s="10">
        <f t="shared" si="5"/>
        <v>334.1629053466022</v>
      </c>
      <c r="AJ40" s="12">
        <f t="shared" si="37"/>
        <v>20.885181584162638</v>
      </c>
      <c r="AK40" s="10">
        <f t="shared" si="6"/>
        <v>247.82505647635844</v>
      </c>
      <c r="AM40" s="12">
        <f t="shared" si="38"/>
        <v>15.489066029772403</v>
      </c>
      <c r="AN40" s="10">
        <f t="shared" si="7"/>
        <v>232.33599044658604</v>
      </c>
      <c r="AP40" s="12">
        <f t="shared" si="39"/>
        <v>14.520999402911627</v>
      </c>
      <c r="AQ40" s="10">
        <f t="shared" si="8"/>
        <v>217.81499104367441</v>
      </c>
      <c r="AS40" s="12">
        <f t="shared" si="40"/>
        <v>13.613436940229651</v>
      </c>
      <c r="AT40" s="10">
        <f t="shared" si="9"/>
        <v>204.20155410344475</v>
      </c>
      <c r="AV40" s="12">
        <f t="shared" si="41"/>
        <v>12.762597131465297</v>
      </c>
      <c r="AW40" s="10">
        <f t="shared" si="10"/>
        <v>191.43895697197945</v>
      </c>
      <c r="AY40" s="12">
        <f t="shared" si="42"/>
        <v>11.964934810748716</v>
      </c>
      <c r="AZ40" s="10">
        <f t="shared" si="11"/>
        <v>175.8278230654044</v>
      </c>
      <c r="BB40" s="12">
        <f t="shared" si="43"/>
        <v>10.989238941587775</v>
      </c>
      <c r="BC40" s="10">
        <f t="shared" si="12"/>
        <v>164.83858412381662</v>
      </c>
      <c r="BE40" s="12">
        <f t="shared" si="44"/>
        <v>10.302411507738539</v>
      </c>
      <c r="BF40" s="10">
        <f t="shared" si="13"/>
        <v>154.53617261607809</v>
      </c>
      <c r="BH40" s="12">
        <f t="shared" si="45"/>
        <v>9.6585107885048807</v>
      </c>
      <c r="BI40" s="10">
        <f t="shared" si="14"/>
        <v>144.87766182757321</v>
      </c>
      <c r="BK40" s="12">
        <f t="shared" si="46"/>
        <v>9.0548538642233254</v>
      </c>
      <c r="BL40" s="10">
        <f t="shared" si="15"/>
        <v>135.82280796334987</v>
      </c>
      <c r="BN40" s="12">
        <f t="shared" si="47"/>
        <v>8.4889254977093671</v>
      </c>
      <c r="BO40" s="10">
        <f t="shared" si="16"/>
        <v>167.2357442521085</v>
      </c>
      <c r="BQ40" s="12">
        <f t="shared" si="48"/>
        <v>10.452234015756781</v>
      </c>
      <c r="BR40" s="10">
        <f t="shared" si="17"/>
        <v>156.78351023635173</v>
      </c>
      <c r="BT40" s="12">
        <f t="shared" si="49"/>
        <v>9.7989693897719832</v>
      </c>
      <c r="BU40" s="10">
        <f t="shared" si="18"/>
        <v>146.98454084657976</v>
      </c>
      <c r="BW40" s="12">
        <f t="shared" si="50"/>
        <v>9.1865338029112351</v>
      </c>
      <c r="BX40" s="10">
        <f t="shared" si="19"/>
        <v>137.79800704366852</v>
      </c>
      <c r="BZ40" s="12">
        <f t="shared" si="51"/>
        <v>8.6123754402292825</v>
      </c>
      <c r="CA40" s="10">
        <f t="shared" si="20"/>
        <v>129.18563160343925</v>
      </c>
      <c r="CC40" s="12">
        <f t="shared" si="52"/>
        <v>8.074101975214953</v>
      </c>
      <c r="CD40" s="10">
        <f t="shared" si="21"/>
        <v>142.3591664051057</v>
      </c>
      <c r="CF40" s="12">
        <f t="shared" si="53"/>
        <v>8.897447900319106</v>
      </c>
      <c r="CG40" s="10">
        <f t="shared" si="22"/>
        <v>133.4617185047866</v>
      </c>
      <c r="CI40" s="12">
        <f t="shared" si="54"/>
        <v>8.3413574065491627</v>
      </c>
      <c r="CJ40" s="10">
        <f t="shared" si="23"/>
        <v>125.12036109823744</v>
      </c>
      <c r="CL40" s="12">
        <f t="shared" si="55"/>
        <v>7.8200225686398399</v>
      </c>
      <c r="CM40" s="10">
        <f t="shared" si="24"/>
        <v>117.3003385295976</v>
      </c>
      <c r="CO40" s="12">
        <f t="shared" si="56"/>
        <v>7.3312711580998497</v>
      </c>
      <c r="CP40" s="10">
        <f t="shared" si="25"/>
        <v>109.96906737149774</v>
      </c>
      <c r="CR40" s="12">
        <f t="shared" si="57"/>
        <v>6.873066710718609</v>
      </c>
      <c r="CS40" s="10">
        <f t="shared" si="26"/>
        <v>78.629934832325603</v>
      </c>
    </row>
    <row r="41" spans="1:97" x14ac:dyDescent="0.3">
      <c r="A41">
        <v>55</v>
      </c>
      <c r="J41">
        <v>786</v>
      </c>
      <c r="L41" s="12">
        <f t="shared" si="29"/>
        <v>49.125</v>
      </c>
      <c r="M41" s="10">
        <f t="shared" si="0"/>
        <v>736.875</v>
      </c>
      <c r="O41" s="12">
        <f t="shared" si="30"/>
        <v>46.0546875</v>
      </c>
      <c r="P41" s="10">
        <f t="shared" si="27"/>
        <v>690.8203125</v>
      </c>
      <c r="R41" s="12">
        <f t="shared" si="31"/>
        <v>43.17626953125</v>
      </c>
      <c r="S41" s="10">
        <f t="shared" si="28"/>
        <v>647.64404296875</v>
      </c>
      <c r="U41" s="12">
        <f t="shared" si="32"/>
        <v>40.477752685546875</v>
      </c>
      <c r="V41" s="10">
        <f t="shared" si="1"/>
        <v>607.16629028320312</v>
      </c>
      <c r="X41" s="12">
        <f t="shared" si="33"/>
        <v>37.947893142700195</v>
      </c>
      <c r="Y41" s="10">
        <f t="shared" si="2"/>
        <v>405.55000305175781</v>
      </c>
      <c r="AA41" s="12">
        <f t="shared" si="34"/>
        <v>25.346875190734863</v>
      </c>
      <c r="AB41" s="10">
        <f t="shared" si="3"/>
        <v>380.20312786102295</v>
      </c>
      <c r="AD41" s="12">
        <f t="shared" si="35"/>
        <v>23.762695491313934</v>
      </c>
      <c r="AE41" s="10">
        <f t="shared" si="4"/>
        <v>356.44043236970901</v>
      </c>
      <c r="AG41" s="12">
        <f t="shared" si="36"/>
        <v>22.277527023106813</v>
      </c>
      <c r="AH41" s="10">
        <f t="shared" si="5"/>
        <v>334.1629053466022</v>
      </c>
      <c r="AJ41" s="12">
        <f t="shared" si="37"/>
        <v>20.885181584162638</v>
      </c>
      <c r="AK41" s="10">
        <f t="shared" si="6"/>
        <v>313.27772376243956</v>
      </c>
      <c r="AM41" s="12">
        <f t="shared" si="38"/>
        <v>19.579857735152473</v>
      </c>
      <c r="AN41" s="10">
        <f t="shared" si="7"/>
        <v>232.33599044658604</v>
      </c>
      <c r="AP41" s="12">
        <f t="shared" si="39"/>
        <v>14.520999402911627</v>
      </c>
      <c r="AQ41" s="10">
        <f t="shared" si="8"/>
        <v>217.81499104367441</v>
      </c>
      <c r="AS41" s="12">
        <f t="shared" si="40"/>
        <v>13.613436940229651</v>
      </c>
      <c r="AT41" s="10">
        <f t="shared" si="9"/>
        <v>204.20155410344475</v>
      </c>
      <c r="AV41" s="12">
        <f t="shared" si="41"/>
        <v>12.762597131465297</v>
      </c>
      <c r="AW41" s="10">
        <f t="shared" si="10"/>
        <v>191.43895697197945</v>
      </c>
      <c r="AY41" s="12">
        <f t="shared" si="42"/>
        <v>11.964934810748716</v>
      </c>
      <c r="AZ41" s="10">
        <f t="shared" si="11"/>
        <v>179.47402216123072</v>
      </c>
      <c r="BB41" s="12">
        <f t="shared" si="43"/>
        <v>11.21712638507692</v>
      </c>
      <c r="BC41" s="10">
        <f t="shared" si="12"/>
        <v>164.83858412381662</v>
      </c>
      <c r="BE41" s="12">
        <f t="shared" si="44"/>
        <v>10.302411507738539</v>
      </c>
      <c r="BF41" s="10">
        <f t="shared" si="13"/>
        <v>154.53617261607809</v>
      </c>
      <c r="BH41" s="12">
        <f t="shared" si="45"/>
        <v>9.6585107885048807</v>
      </c>
      <c r="BI41" s="10">
        <f t="shared" si="14"/>
        <v>144.87766182757321</v>
      </c>
      <c r="BK41" s="12">
        <f t="shared" si="46"/>
        <v>9.0548538642233254</v>
      </c>
      <c r="BL41" s="10">
        <f t="shared" si="15"/>
        <v>135.82280796334987</v>
      </c>
      <c r="BN41" s="12">
        <f t="shared" si="47"/>
        <v>8.4889254977093671</v>
      </c>
      <c r="BO41" s="10">
        <f t="shared" si="16"/>
        <v>127.3338824656405</v>
      </c>
      <c r="BQ41" s="12">
        <f t="shared" si="48"/>
        <v>7.9583676541025312</v>
      </c>
      <c r="BR41" s="10">
        <f t="shared" si="17"/>
        <v>156.78351023635173</v>
      </c>
      <c r="BT41" s="12">
        <f t="shared" si="49"/>
        <v>9.7989693897719832</v>
      </c>
      <c r="BU41" s="10">
        <f t="shared" si="18"/>
        <v>146.98454084657976</v>
      </c>
      <c r="BW41" s="12">
        <f t="shared" si="50"/>
        <v>9.1865338029112351</v>
      </c>
      <c r="BX41" s="10">
        <f t="shared" si="19"/>
        <v>137.79800704366852</v>
      </c>
      <c r="BZ41" s="12">
        <f t="shared" si="51"/>
        <v>8.6123754402292825</v>
      </c>
      <c r="CA41" s="10">
        <f t="shared" si="20"/>
        <v>129.18563160343925</v>
      </c>
      <c r="CC41" s="12">
        <f t="shared" si="52"/>
        <v>8.074101975214953</v>
      </c>
      <c r="CD41" s="10">
        <f t="shared" si="21"/>
        <v>121.11152962822429</v>
      </c>
      <c r="CF41" s="12">
        <f t="shared" si="53"/>
        <v>7.5694706017640181</v>
      </c>
      <c r="CG41" s="10">
        <f t="shared" si="22"/>
        <v>133.4617185047866</v>
      </c>
      <c r="CI41" s="12">
        <f t="shared" si="54"/>
        <v>8.3413574065491627</v>
      </c>
      <c r="CJ41" s="10">
        <f t="shared" si="23"/>
        <v>125.12036109823744</v>
      </c>
      <c r="CL41" s="12">
        <f t="shared" si="55"/>
        <v>7.8200225686398399</v>
      </c>
      <c r="CM41" s="10">
        <f t="shared" si="24"/>
        <v>117.3003385295976</v>
      </c>
      <c r="CO41" s="12">
        <f t="shared" si="56"/>
        <v>7.3312711580998497</v>
      </c>
      <c r="CP41" s="10">
        <f t="shared" si="25"/>
        <v>109.96906737149774</v>
      </c>
      <c r="CR41" s="12">
        <f t="shared" si="57"/>
        <v>6.873066710718609</v>
      </c>
      <c r="CS41" s="10">
        <f t="shared" si="26"/>
        <v>103.09600066077914</v>
      </c>
    </row>
    <row r="42" spans="1:97" x14ac:dyDescent="0.3">
      <c r="A42">
        <v>56</v>
      </c>
      <c r="J42">
        <v>808</v>
      </c>
      <c r="L42" s="12">
        <f t="shared" si="29"/>
        <v>50.5</v>
      </c>
      <c r="M42" s="10">
        <f t="shared" si="0"/>
        <v>736.875</v>
      </c>
      <c r="O42" s="12">
        <f t="shared" si="30"/>
        <v>46.0546875</v>
      </c>
      <c r="P42" s="10">
        <f t="shared" si="27"/>
        <v>690.8203125</v>
      </c>
      <c r="R42" s="12">
        <f t="shared" si="31"/>
        <v>43.17626953125</v>
      </c>
      <c r="S42" s="10">
        <f t="shared" si="28"/>
        <v>647.64404296875</v>
      </c>
      <c r="U42" s="12">
        <f t="shared" si="32"/>
        <v>40.477752685546875</v>
      </c>
      <c r="V42" s="10">
        <f t="shared" si="1"/>
        <v>607.16629028320312</v>
      </c>
      <c r="X42" s="12">
        <f t="shared" si="33"/>
        <v>37.947893142700195</v>
      </c>
      <c r="Y42" s="10">
        <f t="shared" si="2"/>
        <v>569.21839714050293</v>
      </c>
      <c r="AA42" s="12">
        <f t="shared" si="34"/>
        <v>35.576149821281433</v>
      </c>
      <c r="AB42" s="10">
        <f t="shared" si="3"/>
        <v>380.20312786102295</v>
      </c>
      <c r="AD42" s="12">
        <f t="shared" si="35"/>
        <v>23.762695491313934</v>
      </c>
      <c r="AE42" s="10">
        <f t="shared" si="4"/>
        <v>356.44043236970901</v>
      </c>
      <c r="AG42" s="12">
        <f t="shared" si="36"/>
        <v>22.277527023106813</v>
      </c>
      <c r="AH42" s="10">
        <f t="shared" si="5"/>
        <v>334.1629053466022</v>
      </c>
      <c r="AJ42" s="12">
        <f t="shared" si="37"/>
        <v>20.885181584162638</v>
      </c>
      <c r="AK42" s="10">
        <f t="shared" si="6"/>
        <v>313.27772376243956</v>
      </c>
      <c r="AM42" s="12">
        <f t="shared" si="38"/>
        <v>19.579857735152473</v>
      </c>
      <c r="AN42" s="10">
        <f t="shared" si="7"/>
        <v>293.69786602728709</v>
      </c>
      <c r="AP42" s="12">
        <f t="shared" si="39"/>
        <v>18.356116626705443</v>
      </c>
      <c r="AQ42" s="10">
        <f t="shared" si="8"/>
        <v>217.81499104367441</v>
      </c>
      <c r="AS42" s="12">
        <f t="shared" si="40"/>
        <v>13.613436940229651</v>
      </c>
      <c r="AT42" s="10">
        <f t="shared" si="9"/>
        <v>204.20155410344475</v>
      </c>
      <c r="AV42" s="12">
        <f t="shared" si="41"/>
        <v>12.762597131465297</v>
      </c>
      <c r="AW42" s="10">
        <f t="shared" si="10"/>
        <v>191.43895697197945</v>
      </c>
      <c r="AY42" s="12">
        <f t="shared" si="42"/>
        <v>11.964934810748716</v>
      </c>
      <c r="AZ42" s="10">
        <f t="shared" si="11"/>
        <v>179.47402216123072</v>
      </c>
      <c r="BB42" s="12">
        <f t="shared" si="43"/>
        <v>11.21712638507692</v>
      </c>
      <c r="BC42" s="10">
        <f t="shared" si="12"/>
        <v>168.25689577615381</v>
      </c>
      <c r="BE42" s="12">
        <f t="shared" si="44"/>
        <v>10.516055986009613</v>
      </c>
      <c r="BF42" s="10">
        <f t="shared" si="13"/>
        <v>154.53617261607809</v>
      </c>
      <c r="BH42" s="12">
        <f t="shared" si="45"/>
        <v>9.6585107885048807</v>
      </c>
      <c r="BI42" s="10">
        <f t="shared" si="14"/>
        <v>144.87766182757321</v>
      </c>
      <c r="BK42" s="12">
        <f t="shared" si="46"/>
        <v>9.0548538642233254</v>
      </c>
      <c r="BL42" s="10">
        <f t="shared" si="15"/>
        <v>135.82280796334987</v>
      </c>
      <c r="BN42" s="12">
        <f t="shared" si="47"/>
        <v>8.4889254977093671</v>
      </c>
      <c r="BO42" s="10">
        <f t="shared" si="16"/>
        <v>127.3338824656405</v>
      </c>
      <c r="BQ42" s="12">
        <f t="shared" si="48"/>
        <v>7.9583676541025312</v>
      </c>
      <c r="BR42" s="10">
        <f t="shared" si="17"/>
        <v>119.37551481153797</v>
      </c>
      <c r="BT42" s="12">
        <f t="shared" si="49"/>
        <v>7.460969675721123</v>
      </c>
      <c r="BU42" s="10">
        <f t="shared" si="18"/>
        <v>146.98454084657976</v>
      </c>
      <c r="BW42" s="12">
        <f t="shared" si="50"/>
        <v>9.1865338029112351</v>
      </c>
      <c r="BX42" s="10">
        <f t="shared" si="19"/>
        <v>137.79800704366852</v>
      </c>
      <c r="BZ42" s="12">
        <f t="shared" si="51"/>
        <v>8.6123754402292825</v>
      </c>
      <c r="CA42" s="10">
        <f t="shared" si="20"/>
        <v>129.18563160343925</v>
      </c>
      <c r="CC42" s="12">
        <f t="shared" si="52"/>
        <v>8.074101975214953</v>
      </c>
      <c r="CD42" s="10">
        <f t="shared" si="21"/>
        <v>121.11152962822429</v>
      </c>
      <c r="CF42" s="12">
        <f t="shared" si="53"/>
        <v>7.5694706017640181</v>
      </c>
      <c r="CG42" s="10">
        <f t="shared" si="22"/>
        <v>113.54205902646027</v>
      </c>
      <c r="CI42" s="12">
        <f t="shared" si="54"/>
        <v>7.0963786891537666</v>
      </c>
      <c r="CJ42" s="10">
        <f t="shared" si="23"/>
        <v>125.12036109823744</v>
      </c>
      <c r="CL42" s="12">
        <f t="shared" si="55"/>
        <v>7.8200225686398399</v>
      </c>
      <c r="CM42" s="10">
        <f t="shared" si="24"/>
        <v>117.3003385295976</v>
      </c>
      <c r="CO42" s="12">
        <f t="shared" si="56"/>
        <v>7.3312711580998497</v>
      </c>
      <c r="CP42" s="10">
        <f t="shared" si="25"/>
        <v>109.96906737149774</v>
      </c>
      <c r="CR42" s="12">
        <f t="shared" si="57"/>
        <v>6.873066710718609</v>
      </c>
      <c r="CS42" s="10">
        <f t="shared" si="26"/>
        <v>103.09600066077914</v>
      </c>
    </row>
    <row r="43" spans="1:97" x14ac:dyDescent="0.3">
      <c r="A43">
        <v>57</v>
      </c>
      <c r="J43">
        <v>808</v>
      </c>
      <c r="L43" s="12">
        <f t="shared" si="29"/>
        <v>50.5</v>
      </c>
      <c r="M43" s="10">
        <f t="shared" si="0"/>
        <v>757.5</v>
      </c>
      <c r="O43" s="12">
        <f t="shared" si="30"/>
        <v>47.34375</v>
      </c>
      <c r="P43" s="10">
        <f t="shared" si="27"/>
        <v>690.8203125</v>
      </c>
      <c r="R43" s="12">
        <f t="shared" si="31"/>
        <v>43.17626953125</v>
      </c>
      <c r="S43" s="10">
        <f t="shared" si="28"/>
        <v>647.64404296875</v>
      </c>
      <c r="U43" s="12">
        <f t="shared" si="32"/>
        <v>40.477752685546875</v>
      </c>
      <c r="V43" s="10">
        <f t="shared" si="1"/>
        <v>607.16629028320312</v>
      </c>
      <c r="X43" s="12">
        <f t="shared" si="33"/>
        <v>37.947893142700195</v>
      </c>
      <c r="Y43" s="10">
        <f t="shared" si="2"/>
        <v>569.21839714050293</v>
      </c>
      <c r="AA43" s="12">
        <f t="shared" si="34"/>
        <v>35.576149821281433</v>
      </c>
      <c r="AB43" s="10">
        <f t="shared" si="3"/>
        <v>533.6422473192215</v>
      </c>
      <c r="AD43" s="12">
        <f t="shared" si="35"/>
        <v>33.352640457451344</v>
      </c>
      <c r="AE43" s="10">
        <f t="shared" si="4"/>
        <v>356.44043236970901</v>
      </c>
      <c r="AG43" s="12">
        <f t="shared" si="36"/>
        <v>22.277527023106813</v>
      </c>
      <c r="AH43" s="10">
        <f t="shared" si="5"/>
        <v>334.1629053466022</v>
      </c>
      <c r="AJ43" s="12">
        <f t="shared" si="37"/>
        <v>20.885181584162638</v>
      </c>
      <c r="AK43" s="10">
        <f t="shared" si="6"/>
        <v>313.27772376243956</v>
      </c>
      <c r="AM43" s="12">
        <f t="shared" si="38"/>
        <v>19.579857735152473</v>
      </c>
      <c r="AN43" s="10">
        <f t="shared" si="7"/>
        <v>293.69786602728709</v>
      </c>
      <c r="AP43" s="12">
        <f t="shared" si="39"/>
        <v>18.356116626705443</v>
      </c>
      <c r="AQ43" s="10">
        <f t="shared" si="8"/>
        <v>275.34174940058165</v>
      </c>
      <c r="AS43" s="12">
        <f t="shared" si="40"/>
        <v>17.208859337536353</v>
      </c>
      <c r="AT43" s="10">
        <f t="shared" si="9"/>
        <v>204.20155410344475</v>
      </c>
      <c r="AV43" s="12">
        <f t="shared" si="41"/>
        <v>12.762597131465297</v>
      </c>
      <c r="AW43" s="10">
        <f t="shared" si="10"/>
        <v>191.43895697197945</v>
      </c>
      <c r="AY43" s="12">
        <f t="shared" si="42"/>
        <v>11.964934810748716</v>
      </c>
      <c r="AZ43" s="10">
        <f t="shared" si="11"/>
        <v>179.47402216123072</v>
      </c>
      <c r="BB43" s="12">
        <f t="shared" si="43"/>
        <v>11.21712638507692</v>
      </c>
      <c r="BC43" s="10">
        <f t="shared" si="12"/>
        <v>168.25689577615381</v>
      </c>
      <c r="BE43" s="12">
        <f t="shared" si="44"/>
        <v>10.516055986009613</v>
      </c>
      <c r="BF43" s="10">
        <f t="shared" si="13"/>
        <v>157.74083979014421</v>
      </c>
      <c r="BH43" s="12">
        <f t="shared" si="45"/>
        <v>9.8588024868840129</v>
      </c>
      <c r="BI43" s="10">
        <f t="shared" si="14"/>
        <v>144.87766182757321</v>
      </c>
      <c r="BK43" s="12">
        <f t="shared" si="46"/>
        <v>9.0548538642233254</v>
      </c>
      <c r="BL43" s="10">
        <f t="shared" si="15"/>
        <v>135.82280796334987</v>
      </c>
      <c r="BN43" s="12">
        <f t="shared" si="47"/>
        <v>8.4889254977093671</v>
      </c>
      <c r="BO43" s="10">
        <f t="shared" si="16"/>
        <v>127.3338824656405</v>
      </c>
      <c r="BQ43" s="12">
        <f t="shared" si="48"/>
        <v>7.9583676541025312</v>
      </c>
      <c r="BR43" s="10">
        <f t="shared" si="17"/>
        <v>119.37551481153797</v>
      </c>
      <c r="BT43" s="12">
        <f t="shared" si="49"/>
        <v>7.460969675721123</v>
      </c>
      <c r="BU43" s="10">
        <f t="shared" si="18"/>
        <v>111.91454513581685</v>
      </c>
      <c r="BW43" s="12">
        <f t="shared" si="50"/>
        <v>6.9946590709885532</v>
      </c>
      <c r="BX43" s="10">
        <f t="shared" si="19"/>
        <v>137.79800704366852</v>
      </c>
      <c r="BZ43" s="12">
        <f t="shared" si="51"/>
        <v>8.6123754402292825</v>
      </c>
      <c r="CA43" s="10">
        <f t="shared" si="20"/>
        <v>129.18563160343925</v>
      </c>
      <c r="CC43" s="12">
        <f t="shared" si="52"/>
        <v>8.074101975214953</v>
      </c>
      <c r="CD43" s="10">
        <f t="shared" si="21"/>
        <v>121.11152962822429</v>
      </c>
      <c r="CF43" s="12">
        <f t="shared" si="53"/>
        <v>7.5694706017640181</v>
      </c>
      <c r="CG43" s="10">
        <f t="shared" si="22"/>
        <v>113.54205902646027</v>
      </c>
      <c r="CI43" s="12">
        <f t="shared" si="54"/>
        <v>7.0963786891537666</v>
      </c>
      <c r="CJ43" s="10">
        <f t="shared" si="23"/>
        <v>106.4456803373065</v>
      </c>
      <c r="CL43" s="12">
        <f t="shared" si="55"/>
        <v>6.6528550210816562</v>
      </c>
      <c r="CM43" s="10">
        <f t="shared" si="24"/>
        <v>117.3003385295976</v>
      </c>
      <c r="CO43" s="12">
        <f t="shared" si="56"/>
        <v>7.3312711580998497</v>
      </c>
      <c r="CP43" s="10">
        <f t="shared" si="25"/>
        <v>109.96906737149774</v>
      </c>
      <c r="CR43" s="12">
        <f t="shared" si="57"/>
        <v>6.873066710718609</v>
      </c>
      <c r="CS43" s="10">
        <f t="shared" si="26"/>
        <v>103.09600066077914</v>
      </c>
    </row>
    <row r="44" spans="1:97" x14ac:dyDescent="0.3">
      <c r="A44">
        <v>58</v>
      </c>
      <c r="J44">
        <v>808</v>
      </c>
      <c r="L44" s="12">
        <f t="shared" si="29"/>
        <v>50.5</v>
      </c>
      <c r="M44" s="10">
        <f t="shared" si="0"/>
        <v>757.5</v>
      </c>
      <c r="O44" s="12">
        <f t="shared" si="30"/>
        <v>47.34375</v>
      </c>
      <c r="P44" s="10">
        <f t="shared" si="27"/>
        <v>710.15625</v>
      </c>
      <c r="R44" s="12">
        <f t="shared" si="31"/>
        <v>44.384765625</v>
      </c>
      <c r="S44" s="10">
        <f t="shared" si="28"/>
        <v>647.64404296875</v>
      </c>
      <c r="U44" s="12">
        <f t="shared" si="32"/>
        <v>40.477752685546875</v>
      </c>
      <c r="V44" s="10">
        <f t="shared" si="1"/>
        <v>607.16629028320312</v>
      </c>
      <c r="X44" s="12">
        <f t="shared" si="33"/>
        <v>37.947893142700195</v>
      </c>
      <c r="Y44" s="10">
        <f t="shared" si="2"/>
        <v>569.21839714050293</v>
      </c>
      <c r="AA44" s="12">
        <f t="shared" si="34"/>
        <v>35.576149821281433</v>
      </c>
      <c r="AB44" s="10">
        <f t="shared" si="3"/>
        <v>533.6422473192215</v>
      </c>
      <c r="AD44" s="12">
        <f t="shared" si="35"/>
        <v>33.352640457451344</v>
      </c>
      <c r="AE44" s="10">
        <f t="shared" si="4"/>
        <v>500.28960686177015</v>
      </c>
      <c r="AG44" s="12">
        <f t="shared" si="36"/>
        <v>31.268100428860635</v>
      </c>
      <c r="AH44" s="10">
        <f t="shared" si="5"/>
        <v>334.1629053466022</v>
      </c>
      <c r="AJ44" s="12">
        <f t="shared" si="37"/>
        <v>20.885181584162638</v>
      </c>
      <c r="AK44" s="10">
        <f t="shared" si="6"/>
        <v>313.27772376243956</v>
      </c>
      <c r="AM44" s="12">
        <f t="shared" si="38"/>
        <v>19.579857735152473</v>
      </c>
      <c r="AN44" s="10">
        <f t="shared" si="7"/>
        <v>293.69786602728709</v>
      </c>
      <c r="AP44" s="12">
        <f t="shared" si="39"/>
        <v>18.356116626705443</v>
      </c>
      <c r="AQ44" s="10">
        <f t="shared" si="8"/>
        <v>275.34174940058165</v>
      </c>
      <c r="AS44" s="12">
        <f t="shared" si="40"/>
        <v>17.208859337536353</v>
      </c>
      <c r="AT44" s="10">
        <f t="shared" si="9"/>
        <v>258.13289006304529</v>
      </c>
      <c r="AV44" s="12">
        <f t="shared" si="41"/>
        <v>16.133305628940331</v>
      </c>
      <c r="AW44" s="10">
        <f t="shared" si="10"/>
        <v>191.43895697197945</v>
      </c>
      <c r="AY44" s="12">
        <f t="shared" si="42"/>
        <v>11.964934810748716</v>
      </c>
      <c r="AZ44" s="10">
        <f t="shared" si="11"/>
        <v>179.47402216123072</v>
      </c>
      <c r="BB44" s="12">
        <f t="shared" si="43"/>
        <v>11.21712638507692</v>
      </c>
      <c r="BC44" s="10">
        <f t="shared" si="12"/>
        <v>168.25689577615381</v>
      </c>
      <c r="BE44" s="12">
        <f t="shared" si="44"/>
        <v>10.516055986009613</v>
      </c>
      <c r="BF44" s="10">
        <f t="shared" si="13"/>
        <v>157.74083979014421</v>
      </c>
      <c r="BH44" s="12">
        <f t="shared" si="45"/>
        <v>9.8588024868840129</v>
      </c>
      <c r="BI44" s="10">
        <f t="shared" si="14"/>
        <v>147.8820373032602</v>
      </c>
      <c r="BK44" s="12">
        <f t="shared" si="46"/>
        <v>9.2426273314537628</v>
      </c>
      <c r="BL44" s="10">
        <f t="shared" si="15"/>
        <v>135.82280796334987</v>
      </c>
      <c r="BN44" s="12">
        <f t="shared" si="47"/>
        <v>8.4889254977093671</v>
      </c>
      <c r="BO44" s="10">
        <f t="shared" si="16"/>
        <v>127.3338824656405</v>
      </c>
      <c r="BQ44" s="12">
        <f t="shared" si="48"/>
        <v>7.9583676541025312</v>
      </c>
      <c r="BR44" s="10">
        <f t="shared" si="17"/>
        <v>119.37551481153797</v>
      </c>
      <c r="BT44" s="12">
        <f t="shared" si="49"/>
        <v>7.460969675721123</v>
      </c>
      <c r="BU44" s="10">
        <f t="shared" si="18"/>
        <v>111.91454513581685</v>
      </c>
      <c r="BW44" s="12">
        <f t="shared" si="50"/>
        <v>6.9946590709885532</v>
      </c>
      <c r="BX44" s="10">
        <f t="shared" si="19"/>
        <v>104.9198860648283</v>
      </c>
      <c r="BZ44" s="12">
        <f t="shared" si="51"/>
        <v>6.557492879051769</v>
      </c>
      <c r="CA44" s="10">
        <f t="shared" si="20"/>
        <v>129.18563160343925</v>
      </c>
      <c r="CC44" s="12">
        <f t="shared" si="52"/>
        <v>8.074101975214953</v>
      </c>
      <c r="CD44" s="10">
        <f t="shared" si="21"/>
        <v>121.11152962822429</v>
      </c>
      <c r="CF44" s="12">
        <f t="shared" si="53"/>
        <v>7.5694706017640181</v>
      </c>
      <c r="CG44" s="10">
        <f t="shared" si="22"/>
        <v>113.54205902646027</v>
      </c>
      <c r="CI44" s="12">
        <f t="shared" si="54"/>
        <v>7.0963786891537666</v>
      </c>
      <c r="CJ44" s="10">
        <f t="shared" si="23"/>
        <v>106.4456803373065</v>
      </c>
      <c r="CL44" s="12">
        <f t="shared" si="55"/>
        <v>6.6528550210816562</v>
      </c>
      <c r="CM44" s="10">
        <f t="shared" si="24"/>
        <v>99.79282531622485</v>
      </c>
      <c r="CO44" s="12">
        <f t="shared" si="56"/>
        <v>6.2370515822640531</v>
      </c>
      <c r="CP44" s="10">
        <f t="shared" si="25"/>
        <v>109.96906737149774</v>
      </c>
      <c r="CR44" s="12">
        <f t="shared" si="57"/>
        <v>6.873066710718609</v>
      </c>
      <c r="CS44" s="10">
        <f t="shared" si="26"/>
        <v>103.09600066077914</v>
      </c>
    </row>
    <row r="45" spans="1:97" x14ac:dyDescent="0.3">
      <c r="A45">
        <v>59</v>
      </c>
      <c r="J45">
        <v>808</v>
      </c>
      <c r="L45" s="12">
        <f t="shared" si="29"/>
        <v>50.5</v>
      </c>
      <c r="M45" s="10">
        <f t="shared" si="0"/>
        <v>757.5</v>
      </c>
      <c r="O45" s="12">
        <f t="shared" si="30"/>
        <v>47.34375</v>
      </c>
      <c r="P45" s="10">
        <f t="shared" si="27"/>
        <v>710.15625</v>
      </c>
      <c r="R45" s="12">
        <f t="shared" si="31"/>
        <v>44.384765625</v>
      </c>
      <c r="S45" s="10">
        <f t="shared" si="28"/>
        <v>665.771484375</v>
      </c>
      <c r="U45" s="12">
        <f t="shared" si="32"/>
        <v>41.6107177734375</v>
      </c>
      <c r="V45" s="10">
        <f t="shared" si="1"/>
        <v>607.16629028320312</v>
      </c>
      <c r="X45" s="12">
        <f t="shared" si="33"/>
        <v>37.947893142700195</v>
      </c>
      <c r="Y45" s="10">
        <f t="shared" si="2"/>
        <v>569.21839714050293</v>
      </c>
      <c r="AA45" s="12">
        <f t="shared" si="34"/>
        <v>35.576149821281433</v>
      </c>
      <c r="AB45" s="10">
        <f t="shared" si="3"/>
        <v>533.6422473192215</v>
      </c>
      <c r="AD45" s="12">
        <f t="shared" si="35"/>
        <v>33.352640457451344</v>
      </c>
      <c r="AE45" s="10">
        <f t="shared" si="4"/>
        <v>500.28960686177015</v>
      </c>
      <c r="AG45" s="12">
        <f t="shared" si="36"/>
        <v>31.268100428860635</v>
      </c>
      <c r="AH45" s="10">
        <f t="shared" si="5"/>
        <v>469.02150643290952</v>
      </c>
      <c r="AJ45" s="12">
        <f t="shared" si="37"/>
        <v>29.313844152056845</v>
      </c>
      <c r="AK45" s="10">
        <f t="shared" si="6"/>
        <v>313.27772376243956</v>
      </c>
      <c r="AM45" s="12">
        <f t="shared" si="38"/>
        <v>19.579857735152473</v>
      </c>
      <c r="AN45" s="10">
        <f t="shared" si="7"/>
        <v>293.69786602728709</v>
      </c>
      <c r="AP45" s="12">
        <f t="shared" si="39"/>
        <v>18.356116626705443</v>
      </c>
      <c r="AQ45" s="10">
        <f t="shared" si="8"/>
        <v>275.34174940058165</v>
      </c>
      <c r="AS45" s="12">
        <f t="shared" si="40"/>
        <v>17.208859337536353</v>
      </c>
      <c r="AT45" s="10">
        <f t="shared" si="9"/>
        <v>258.13289006304529</v>
      </c>
      <c r="AV45" s="12">
        <f t="shared" si="41"/>
        <v>16.133305628940331</v>
      </c>
      <c r="AW45" s="10">
        <f t="shared" si="10"/>
        <v>241.99958443410497</v>
      </c>
      <c r="AY45" s="12">
        <f t="shared" si="42"/>
        <v>15.124974027131561</v>
      </c>
      <c r="AZ45" s="10">
        <f t="shared" si="11"/>
        <v>179.47402216123072</v>
      </c>
      <c r="BB45" s="12">
        <f t="shared" si="43"/>
        <v>11.21712638507692</v>
      </c>
      <c r="BC45" s="10">
        <f t="shared" si="12"/>
        <v>168.25689577615381</v>
      </c>
      <c r="BE45" s="12">
        <f t="shared" si="44"/>
        <v>10.516055986009613</v>
      </c>
      <c r="BF45" s="10">
        <f t="shared" si="13"/>
        <v>157.74083979014421</v>
      </c>
      <c r="BH45" s="12">
        <f t="shared" si="45"/>
        <v>9.8588024868840129</v>
      </c>
      <c r="BI45" s="10">
        <f t="shared" si="14"/>
        <v>147.8820373032602</v>
      </c>
      <c r="BK45" s="12">
        <f t="shared" si="46"/>
        <v>9.2426273314537628</v>
      </c>
      <c r="BL45" s="10">
        <f t="shared" si="15"/>
        <v>138.63940997180643</v>
      </c>
      <c r="BN45" s="12">
        <f t="shared" si="47"/>
        <v>8.6649631232379019</v>
      </c>
      <c r="BO45" s="10">
        <f t="shared" si="16"/>
        <v>127.3338824656405</v>
      </c>
      <c r="BQ45" s="12">
        <f t="shared" si="48"/>
        <v>7.9583676541025312</v>
      </c>
      <c r="BR45" s="10">
        <f t="shared" si="17"/>
        <v>119.37551481153797</v>
      </c>
      <c r="BT45" s="12">
        <f t="shared" si="49"/>
        <v>7.460969675721123</v>
      </c>
      <c r="BU45" s="10">
        <f t="shared" si="18"/>
        <v>111.91454513581685</v>
      </c>
      <c r="BW45" s="12">
        <f t="shared" si="50"/>
        <v>6.9946590709885532</v>
      </c>
      <c r="BX45" s="10">
        <f t="shared" si="19"/>
        <v>104.9198860648283</v>
      </c>
      <c r="BZ45" s="12">
        <f t="shared" si="51"/>
        <v>6.557492879051769</v>
      </c>
      <c r="CA45" s="10">
        <f t="shared" si="20"/>
        <v>98.36239318577654</v>
      </c>
      <c r="CC45" s="12">
        <f t="shared" si="52"/>
        <v>6.1476495741110337</v>
      </c>
      <c r="CD45" s="10">
        <f t="shared" si="21"/>
        <v>121.11152962822429</v>
      </c>
      <c r="CF45" s="12">
        <f t="shared" si="53"/>
        <v>7.5694706017640181</v>
      </c>
      <c r="CG45" s="10">
        <f t="shared" si="22"/>
        <v>113.54205902646027</v>
      </c>
      <c r="CI45" s="12">
        <f t="shared" si="54"/>
        <v>7.0963786891537666</v>
      </c>
      <c r="CJ45" s="10">
        <f t="shared" si="23"/>
        <v>106.4456803373065</v>
      </c>
      <c r="CL45" s="12">
        <f t="shared" si="55"/>
        <v>6.6528550210816562</v>
      </c>
      <c r="CM45" s="10">
        <f t="shared" si="24"/>
        <v>99.79282531622485</v>
      </c>
      <c r="CO45" s="12">
        <f t="shared" si="56"/>
        <v>6.2370515822640531</v>
      </c>
      <c r="CP45" s="10">
        <f t="shared" si="25"/>
        <v>93.555773733960791</v>
      </c>
      <c r="CR45" s="12">
        <f t="shared" si="57"/>
        <v>5.8472358583725494</v>
      </c>
      <c r="CS45" s="10">
        <f t="shared" si="26"/>
        <v>103.09600066077914</v>
      </c>
    </row>
    <row r="46" spans="1:97" x14ac:dyDescent="0.3">
      <c r="A46">
        <v>60</v>
      </c>
      <c r="J46">
        <v>808</v>
      </c>
      <c r="L46" s="12">
        <f t="shared" si="29"/>
        <v>50.5</v>
      </c>
      <c r="M46" s="10">
        <f t="shared" si="0"/>
        <v>757.5</v>
      </c>
      <c r="O46" s="12">
        <f t="shared" si="30"/>
        <v>47.34375</v>
      </c>
      <c r="P46" s="10">
        <f t="shared" si="27"/>
        <v>710.15625</v>
      </c>
      <c r="R46" s="12">
        <f t="shared" si="31"/>
        <v>44.384765625</v>
      </c>
      <c r="S46" s="10">
        <f t="shared" si="28"/>
        <v>665.771484375</v>
      </c>
      <c r="U46" s="12">
        <f t="shared" si="32"/>
        <v>41.6107177734375</v>
      </c>
      <c r="V46" s="10">
        <f t="shared" si="1"/>
        <v>624.1607666015625</v>
      </c>
      <c r="X46" s="12">
        <f t="shared" si="33"/>
        <v>39.010047912597656</v>
      </c>
      <c r="Y46" s="10">
        <f t="shared" si="2"/>
        <v>569.21839714050293</v>
      </c>
      <c r="AA46" s="12">
        <f t="shared" si="34"/>
        <v>35.576149821281433</v>
      </c>
      <c r="AB46" s="10">
        <f t="shared" si="3"/>
        <v>533.6422473192215</v>
      </c>
      <c r="AD46" s="12">
        <f t="shared" si="35"/>
        <v>33.352640457451344</v>
      </c>
      <c r="AE46" s="10">
        <f t="shared" si="4"/>
        <v>500.28960686177015</v>
      </c>
      <c r="AG46" s="12">
        <f t="shared" si="36"/>
        <v>31.268100428860635</v>
      </c>
      <c r="AH46" s="10">
        <f t="shared" si="5"/>
        <v>469.02150643290952</v>
      </c>
      <c r="AJ46" s="12">
        <f t="shared" si="37"/>
        <v>29.313844152056845</v>
      </c>
      <c r="AK46" s="10">
        <f t="shared" si="6"/>
        <v>439.70766228085267</v>
      </c>
      <c r="AM46" s="12">
        <f t="shared" si="38"/>
        <v>27.481728892553292</v>
      </c>
      <c r="AN46" s="10">
        <f t="shared" si="7"/>
        <v>293.69786602728709</v>
      </c>
      <c r="AP46" s="12">
        <f t="shared" si="39"/>
        <v>18.356116626705443</v>
      </c>
      <c r="AQ46" s="10">
        <f t="shared" si="8"/>
        <v>275.34174940058165</v>
      </c>
      <c r="AS46" s="12">
        <f t="shared" si="40"/>
        <v>17.208859337536353</v>
      </c>
      <c r="AT46" s="10">
        <f t="shared" si="9"/>
        <v>258.13289006304529</v>
      </c>
      <c r="AV46" s="12">
        <f t="shared" si="41"/>
        <v>16.133305628940331</v>
      </c>
      <c r="AW46" s="10">
        <f t="shared" si="10"/>
        <v>241.99958443410497</v>
      </c>
      <c r="AY46" s="12">
        <f t="shared" si="42"/>
        <v>15.124974027131561</v>
      </c>
      <c r="AZ46" s="10">
        <f t="shared" si="11"/>
        <v>226.8746104069734</v>
      </c>
      <c r="BB46" s="12">
        <f t="shared" si="43"/>
        <v>14.179663150435838</v>
      </c>
      <c r="BC46" s="10">
        <f t="shared" si="12"/>
        <v>168.25689577615381</v>
      </c>
      <c r="BE46" s="12">
        <f t="shared" si="44"/>
        <v>10.516055986009613</v>
      </c>
      <c r="BF46" s="10">
        <f t="shared" si="13"/>
        <v>157.74083979014421</v>
      </c>
      <c r="BH46" s="12">
        <f t="shared" si="45"/>
        <v>9.8588024868840129</v>
      </c>
      <c r="BI46" s="10">
        <f t="shared" si="14"/>
        <v>147.8820373032602</v>
      </c>
      <c r="BK46" s="12">
        <f t="shared" si="46"/>
        <v>9.2426273314537628</v>
      </c>
      <c r="BL46" s="10">
        <f t="shared" si="15"/>
        <v>138.63940997180643</v>
      </c>
      <c r="BN46" s="12">
        <f t="shared" si="47"/>
        <v>8.6649631232379019</v>
      </c>
      <c r="BO46" s="10">
        <f t="shared" si="16"/>
        <v>129.97444684856853</v>
      </c>
      <c r="BQ46" s="12">
        <f t="shared" si="48"/>
        <v>8.1234029280355333</v>
      </c>
      <c r="BR46" s="10">
        <f t="shared" si="17"/>
        <v>119.37551481153797</v>
      </c>
      <c r="BT46" s="12">
        <f t="shared" si="49"/>
        <v>7.460969675721123</v>
      </c>
      <c r="BU46" s="10">
        <f t="shared" si="18"/>
        <v>111.91454513581685</v>
      </c>
      <c r="BW46" s="12">
        <f t="shared" si="50"/>
        <v>6.9946590709885532</v>
      </c>
      <c r="BX46" s="10">
        <f t="shared" si="19"/>
        <v>104.9198860648283</v>
      </c>
      <c r="BZ46" s="12">
        <f t="shared" si="51"/>
        <v>6.557492879051769</v>
      </c>
      <c r="CA46" s="10">
        <f t="shared" si="20"/>
        <v>98.36239318577654</v>
      </c>
      <c r="CC46" s="12">
        <f t="shared" si="52"/>
        <v>6.1476495741110337</v>
      </c>
      <c r="CD46" s="10">
        <f t="shared" si="21"/>
        <v>92.214743611665511</v>
      </c>
      <c r="CF46" s="12">
        <f t="shared" si="53"/>
        <v>5.7634214757290945</v>
      </c>
      <c r="CG46" s="10">
        <f t="shared" si="22"/>
        <v>113.54205902646027</v>
      </c>
      <c r="CI46" s="12">
        <f t="shared" si="54"/>
        <v>7.0963786891537666</v>
      </c>
      <c r="CJ46" s="10">
        <f t="shared" si="23"/>
        <v>106.4456803373065</v>
      </c>
      <c r="CL46" s="12">
        <f t="shared" si="55"/>
        <v>6.6528550210816562</v>
      </c>
      <c r="CM46" s="10">
        <f t="shared" si="24"/>
        <v>99.79282531622485</v>
      </c>
      <c r="CO46" s="12">
        <f t="shared" si="56"/>
        <v>6.2370515822640531</v>
      </c>
      <c r="CP46" s="10">
        <f t="shared" si="25"/>
        <v>93.555773733960791</v>
      </c>
      <c r="CR46" s="12">
        <f t="shared" si="57"/>
        <v>5.8472358583725494</v>
      </c>
      <c r="CS46" s="10">
        <f t="shared" si="26"/>
        <v>87.708537875588235</v>
      </c>
    </row>
    <row r="47" spans="1:97" x14ac:dyDescent="0.3">
      <c r="A47">
        <v>61</v>
      </c>
      <c r="J47">
        <v>447</v>
      </c>
      <c r="L47" s="12">
        <f>J47*0.0625</f>
        <v>27.9375</v>
      </c>
      <c r="M47" s="10">
        <f t="shared" si="0"/>
        <v>757.5</v>
      </c>
      <c r="O47" s="12">
        <f t="shared" si="30"/>
        <v>47.34375</v>
      </c>
      <c r="P47" s="10">
        <f t="shared" si="27"/>
        <v>710.15625</v>
      </c>
      <c r="R47" s="12">
        <f t="shared" si="31"/>
        <v>44.384765625</v>
      </c>
      <c r="S47" s="10">
        <f t="shared" si="28"/>
        <v>665.771484375</v>
      </c>
      <c r="U47" s="12">
        <f>S47*0.0625</f>
        <v>41.6107177734375</v>
      </c>
      <c r="V47" s="10">
        <f t="shared" si="1"/>
        <v>624.1607666015625</v>
      </c>
      <c r="X47" s="12">
        <f t="shared" si="33"/>
        <v>39.010047912597656</v>
      </c>
      <c r="Y47" s="10">
        <f t="shared" si="2"/>
        <v>585.15071868896484</v>
      </c>
      <c r="AA47" s="12">
        <f t="shared" si="34"/>
        <v>36.571919918060303</v>
      </c>
      <c r="AB47" s="10">
        <f t="shared" si="3"/>
        <v>533.6422473192215</v>
      </c>
      <c r="AD47" s="12">
        <f>AB47*0.0625</f>
        <v>33.352640457451344</v>
      </c>
      <c r="AE47" s="10">
        <f t="shared" si="4"/>
        <v>500.28960686177015</v>
      </c>
      <c r="AG47" s="12">
        <f t="shared" si="36"/>
        <v>31.268100428860635</v>
      </c>
      <c r="AH47" s="10">
        <f t="shared" si="5"/>
        <v>469.02150643290952</v>
      </c>
      <c r="AJ47" s="12">
        <f t="shared" si="37"/>
        <v>29.313844152056845</v>
      </c>
      <c r="AK47" s="10">
        <f t="shared" si="6"/>
        <v>439.70766228085267</v>
      </c>
      <c r="AM47" s="12">
        <f t="shared" si="38"/>
        <v>27.481728892553292</v>
      </c>
      <c r="AN47" s="10">
        <f t="shared" si="7"/>
        <v>412.22593338829938</v>
      </c>
      <c r="AP47" s="12">
        <f t="shared" si="39"/>
        <v>25.764120836768711</v>
      </c>
      <c r="AQ47" s="10">
        <f t="shared" si="8"/>
        <v>275.34174940058165</v>
      </c>
      <c r="AS47" s="12">
        <f t="shared" si="40"/>
        <v>17.208859337536353</v>
      </c>
      <c r="AT47" s="10">
        <f t="shared" si="9"/>
        <v>258.13289006304529</v>
      </c>
      <c r="AV47" s="12">
        <f t="shared" si="41"/>
        <v>16.133305628940331</v>
      </c>
      <c r="AW47" s="10">
        <f t="shared" si="10"/>
        <v>241.99958443410497</v>
      </c>
      <c r="AY47" s="12">
        <f t="shared" si="42"/>
        <v>15.124974027131561</v>
      </c>
      <c r="AZ47" s="10">
        <f t="shared" si="11"/>
        <v>226.8746104069734</v>
      </c>
      <c r="BB47" s="12">
        <f t="shared" si="43"/>
        <v>14.179663150435838</v>
      </c>
      <c r="BC47" s="10">
        <f t="shared" si="12"/>
        <v>212.69494725653757</v>
      </c>
      <c r="BE47" s="12">
        <f t="shared" si="44"/>
        <v>13.293434203533598</v>
      </c>
      <c r="BF47" s="10">
        <f t="shared" si="13"/>
        <v>157.74083979014421</v>
      </c>
      <c r="BH47" s="12">
        <f t="shared" si="45"/>
        <v>9.8588024868840129</v>
      </c>
      <c r="BI47" s="10">
        <f t="shared" si="14"/>
        <v>147.8820373032602</v>
      </c>
      <c r="BK47" s="12">
        <f t="shared" si="46"/>
        <v>9.2426273314537628</v>
      </c>
      <c r="BL47" s="10">
        <f t="shared" si="15"/>
        <v>138.63940997180643</v>
      </c>
      <c r="BN47" s="12">
        <f>BL47*0.0625</f>
        <v>8.6649631232379019</v>
      </c>
      <c r="BO47" s="10">
        <f t="shared" si="16"/>
        <v>129.97444684856853</v>
      </c>
      <c r="BQ47" s="12">
        <f t="shared" si="48"/>
        <v>8.1234029280355333</v>
      </c>
      <c r="BR47" s="10">
        <f t="shared" si="17"/>
        <v>121.851043920533</v>
      </c>
      <c r="BT47" s="12">
        <f t="shared" si="49"/>
        <v>7.6156902450333126</v>
      </c>
      <c r="BU47" s="10">
        <f t="shared" si="18"/>
        <v>111.91454513581685</v>
      </c>
      <c r="BW47" s="12">
        <f t="shared" si="50"/>
        <v>6.9946590709885532</v>
      </c>
      <c r="BX47" s="10">
        <f t="shared" si="19"/>
        <v>104.9198860648283</v>
      </c>
      <c r="BZ47" s="12">
        <f t="shared" si="51"/>
        <v>6.557492879051769</v>
      </c>
      <c r="CA47" s="10">
        <f t="shared" si="20"/>
        <v>98.36239318577654</v>
      </c>
      <c r="CC47" s="12">
        <f t="shared" si="52"/>
        <v>6.1476495741110337</v>
      </c>
      <c r="CD47" s="10">
        <f t="shared" si="21"/>
        <v>92.214743611665511</v>
      </c>
      <c r="CF47" s="12">
        <f>CD47*0.0625</f>
        <v>5.7634214757290945</v>
      </c>
      <c r="CG47" s="10">
        <f t="shared" si="22"/>
        <v>86.451322135936422</v>
      </c>
      <c r="CI47" s="12">
        <f t="shared" si="54"/>
        <v>5.4032076334960264</v>
      </c>
      <c r="CJ47" s="10">
        <f t="shared" si="23"/>
        <v>106.4456803373065</v>
      </c>
      <c r="CL47" s="12">
        <f t="shared" si="55"/>
        <v>6.6528550210816562</v>
      </c>
      <c r="CM47" s="10">
        <f t="shared" si="24"/>
        <v>99.79282531622485</v>
      </c>
      <c r="CO47" s="12">
        <f t="shared" si="56"/>
        <v>6.2370515822640531</v>
      </c>
      <c r="CP47" s="10">
        <f t="shared" si="25"/>
        <v>93.555773733960791</v>
      </c>
      <c r="CR47" s="12">
        <f t="shared" si="57"/>
        <v>5.8472358583725494</v>
      </c>
      <c r="CS47" s="10">
        <f t="shared" si="26"/>
        <v>87.708537875588235</v>
      </c>
    </row>
    <row r="48" spans="1:97" x14ac:dyDescent="0.3">
      <c r="A48">
        <v>62</v>
      </c>
      <c r="J48">
        <v>447</v>
      </c>
      <c r="L48" s="12">
        <f>J48*0.3</f>
        <v>134.1</v>
      </c>
      <c r="M48" s="10">
        <f t="shared" si="0"/>
        <v>419.0625</v>
      </c>
      <c r="O48" s="12">
        <f>M48*0.3</f>
        <v>125.71875</v>
      </c>
      <c r="P48" s="10">
        <f t="shared" si="27"/>
        <v>710.15625</v>
      </c>
      <c r="R48" s="12">
        <f>P48*0.3</f>
        <v>213.046875</v>
      </c>
      <c r="S48" s="10">
        <f t="shared" si="28"/>
        <v>665.771484375</v>
      </c>
      <c r="U48" s="12">
        <f>S48*0.3</f>
        <v>199.7314453125</v>
      </c>
      <c r="V48" s="10">
        <f t="shared" si="1"/>
        <v>624.1607666015625</v>
      </c>
      <c r="X48" s="12">
        <f>V48*0.3</f>
        <v>187.24822998046875</v>
      </c>
      <c r="Y48" s="10">
        <f t="shared" si="2"/>
        <v>585.15071868896484</v>
      </c>
      <c r="AA48" s="12">
        <f>Y48*0.3</f>
        <v>175.54521560668945</v>
      </c>
      <c r="AB48" s="10">
        <f t="shared" si="3"/>
        <v>548.57879877090454</v>
      </c>
      <c r="AD48" s="12">
        <f>AB48*0.3</f>
        <v>164.57363963127136</v>
      </c>
      <c r="AE48" s="10">
        <f t="shared" si="4"/>
        <v>500.28960686177015</v>
      </c>
      <c r="AG48" s="12">
        <f>AE48*0.3</f>
        <v>150.08688205853105</v>
      </c>
      <c r="AH48" s="10">
        <f t="shared" si="5"/>
        <v>469.02150643290952</v>
      </c>
      <c r="AJ48" s="12">
        <f>AH48*0.3</f>
        <v>140.70645192987286</v>
      </c>
      <c r="AK48" s="10">
        <f t="shared" si="6"/>
        <v>439.70766228085267</v>
      </c>
      <c r="AM48" s="12">
        <f>AK48*0.3</f>
        <v>131.9122986842558</v>
      </c>
      <c r="AN48" s="10">
        <f>AK47+AL47-AM47</f>
        <v>412.22593338829938</v>
      </c>
      <c r="AP48" s="12">
        <f>AN48*0.3</f>
        <v>123.66778001648981</v>
      </c>
      <c r="AQ48" s="10">
        <f t="shared" si="8"/>
        <v>386.46181255153067</v>
      </c>
      <c r="AS48" s="12">
        <f>AQ48*0.3</f>
        <v>115.9385437654592</v>
      </c>
      <c r="AT48" s="10">
        <f t="shared" si="9"/>
        <v>258.13289006304529</v>
      </c>
      <c r="AV48" s="12">
        <f>AT48*0.3</f>
        <v>77.439867018913588</v>
      </c>
      <c r="AW48" s="10">
        <f t="shared" si="10"/>
        <v>241.99958443410497</v>
      </c>
      <c r="AY48" s="12">
        <f>AW48*0.3</f>
        <v>72.599875330231484</v>
      </c>
      <c r="AZ48" s="10">
        <f t="shared" si="11"/>
        <v>226.8746104069734</v>
      </c>
      <c r="BB48" s="12">
        <f>AZ48*0.3</f>
        <v>68.062383122092015</v>
      </c>
      <c r="BC48" s="10">
        <f t="shared" si="12"/>
        <v>212.69494725653757</v>
      </c>
      <c r="BE48" s="12">
        <f>BC48*0.3</f>
        <v>63.808484176961272</v>
      </c>
      <c r="BF48" s="10">
        <f t="shared" si="13"/>
        <v>199.40151305300398</v>
      </c>
      <c r="BH48" s="12">
        <f>BF48*0.3</f>
        <v>59.82045391590119</v>
      </c>
      <c r="BI48" s="10">
        <f t="shared" si="14"/>
        <v>147.8820373032602</v>
      </c>
      <c r="BK48" s="12">
        <f>BI48*0.3</f>
        <v>44.36461119097806</v>
      </c>
      <c r="BL48" s="10">
        <f t="shared" si="15"/>
        <v>138.63940997180643</v>
      </c>
      <c r="BN48" s="12">
        <f>BL48*0.3</f>
        <v>41.591822991541925</v>
      </c>
      <c r="BO48" s="10">
        <f t="shared" si="16"/>
        <v>129.97444684856853</v>
      </c>
      <c r="BQ48" s="12">
        <f>BO48*0.3</f>
        <v>38.992334054570556</v>
      </c>
      <c r="BR48" s="10">
        <f t="shared" si="17"/>
        <v>121.851043920533</v>
      </c>
      <c r="BT48" s="12">
        <f>BR48*0.3</f>
        <v>36.555313176159899</v>
      </c>
      <c r="BU48" s="10">
        <f t="shared" si="18"/>
        <v>114.2353536754997</v>
      </c>
      <c r="BW48" s="12">
        <f>BU48*0.3</f>
        <v>34.270606102649907</v>
      </c>
      <c r="BX48" s="10">
        <f t="shared" si="19"/>
        <v>104.9198860648283</v>
      </c>
      <c r="BZ48" s="12">
        <f>BX48*0.3</f>
        <v>31.47596581944849</v>
      </c>
      <c r="CA48" s="10">
        <f t="shared" si="20"/>
        <v>98.36239318577654</v>
      </c>
      <c r="CC48" s="12">
        <f>CA48*0.3</f>
        <v>29.508717955732962</v>
      </c>
      <c r="CD48" s="10">
        <f t="shared" si="21"/>
        <v>92.214743611665511</v>
      </c>
      <c r="CF48" s="12">
        <f>CD48*0.3</f>
        <v>27.664423083499653</v>
      </c>
      <c r="CG48" s="10">
        <f t="shared" si="22"/>
        <v>86.451322135936422</v>
      </c>
      <c r="CI48" s="12">
        <f>CG48*0.3</f>
        <v>25.935396640780926</v>
      </c>
      <c r="CJ48" s="10">
        <f t="shared" si="23"/>
        <v>81.048114502440399</v>
      </c>
      <c r="CL48" s="12">
        <f>CJ48*0.3</f>
        <v>24.314434350732117</v>
      </c>
      <c r="CM48" s="10">
        <f t="shared" si="24"/>
        <v>99.79282531622485</v>
      </c>
      <c r="CO48" s="12">
        <f>CM48*0.3</f>
        <v>29.937847594867453</v>
      </c>
      <c r="CP48" s="10">
        <f t="shared" si="25"/>
        <v>93.555773733960791</v>
      </c>
      <c r="CR48" s="12">
        <f>CP48*0.3</f>
        <v>28.066732120188238</v>
      </c>
      <c r="CS48" s="10">
        <f t="shared" si="26"/>
        <v>87.708537875588235</v>
      </c>
    </row>
    <row r="49" spans="1:97" x14ac:dyDescent="0.3">
      <c r="A49">
        <v>63</v>
      </c>
      <c r="J49">
        <v>447</v>
      </c>
      <c r="L49" s="12">
        <f t="shared" ref="L49:L56" si="58">J49*0.3</f>
        <v>134.1</v>
      </c>
      <c r="M49" s="10">
        <f t="shared" si="0"/>
        <v>312.89999999999998</v>
      </c>
      <c r="O49" s="12">
        <f t="shared" ref="O49:O56" si="59">M49*0.3</f>
        <v>93.86999999999999</v>
      </c>
      <c r="P49" s="10">
        <f t="shared" si="27"/>
        <v>293.34375</v>
      </c>
      <c r="R49" s="12">
        <f t="shared" ref="R49:R56" si="60">P49*0.3</f>
        <v>88.003124999999997</v>
      </c>
      <c r="S49" s="10">
        <f t="shared" si="28"/>
        <v>497.109375</v>
      </c>
      <c r="U49" s="12">
        <f t="shared" ref="U49:U56" si="61">S49*0.3</f>
        <v>149.1328125</v>
      </c>
      <c r="V49" s="10">
        <f t="shared" si="1"/>
        <v>466.0400390625</v>
      </c>
      <c r="X49" s="12">
        <f t="shared" ref="X49:X56" si="62">V49*0.3</f>
        <v>139.81201171875</v>
      </c>
      <c r="Y49" s="10">
        <f t="shared" si="2"/>
        <v>436.91253662109375</v>
      </c>
      <c r="AA49" s="12">
        <f t="shared" ref="AA49:AA56" si="63">Y49*0.3</f>
        <v>131.07376098632812</v>
      </c>
      <c r="AB49" s="10">
        <f t="shared" si="3"/>
        <v>409.60550308227539</v>
      </c>
      <c r="AD49" s="12">
        <f t="shared" ref="AD49:AD56" si="64">AB49*0.3</f>
        <v>122.88165092468262</v>
      </c>
      <c r="AE49" s="10">
        <f t="shared" si="4"/>
        <v>384.00515913963318</v>
      </c>
      <c r="AG49" s="12">
        <f t="shared" ref="AG49:AG56" si="65">AE49*0.3</f>
        <v>115.20154774188995</v>
      </c>
      <c r="AH49" s="10">
        <f t="shared" si="5"/>
        <v>350.20272480323911</v>
      </c>
      <c r="AJ49" s="12">
        <f t="shared" ref="AJ49:AJ56" si="66">AH49*0.3</f>
        <v>105.06081744097173</v>
      </c>
      <c r="AK49" s="10">
        <f t="shared" si="6"/>
        <v>328.31505450303666</v>
      </c>
      <c r="AM49" s="12">
        <f t="shared" ref="AM49:AM56" si="67">AK49*0.3</f>
        <v>98.494516350910999</v>
      </c>
      <c r="AN49" s="10">
        <f>AK48+AL48-AM48</f>
        <v>307.79536359659687</v>
      </c>
      <c r="AP49" s="12">
        <f t="shared" ref="AP49:AP56" si="68">AN49*0.3</f>
        <v>92.338609078979061</v>
      </c>
      <c r="AQ49" s="10">
        <f t="shared" si="8"/>
        <v>288.55815337180957</v>
      </c>
      <c r="AS49" s="12">
        <f t="shared" ref="AS49:AS56" si="69">AQ49*0.3</f>
        <v>86.56744601154287</v>
      </c>
      <c r="AT49" s="10">
        <f t="shared" si="9"/>
        <v>270.52326878607147</v>
      </c>
      <c r="AV49" s="12">
        <f t="shared" ref="AV49:AV56" si="70">AT49*0.3</f>
        <v>81.156980635821441</v>
      </c>
      <c r="AW49" s="10">
        <f t="shared" si="10"/>
        <v>180.69302304413171</v>
      </c>
      <c r="AY49" s="12">
        <f t="shared" ref="AY49:AY56" si="71">AW49*0.3</f>
        <v>54.207906913239512</v>
      </c>
      <c r="AZ49" s="10">
        <f t="shared" si="11"/>
        <v>169.39970910387348</v>
      </c>
      <c r="BB49" s="12">
        <f t="shared" ref="BB49:BB56" si="72">AZ49*0.3</f>
        <v>50.819912731162042</v>
      </c>
      <c r="BC49" s="10">
        <f t="shared" si="12"/>
        <v>158.81222728488137</v>
      </c>
      <c r="BE49" s="12">
        <f t="shared" ref="BE49:BE56" si="73">BC49*0.3</f>
        <v>47.643668185464414</v>
      </c>
      <c r="BF49" s="10">
        <f t="shared" si="13"/>
        <v>148.88646307957629</v>
      </c>
      <c r="BH49" s="12">
        <f t="shared" ref="BH49:BH56" si="74">BF49*0.3</f>
        <v>44.665938923872886</v>
      </c>
      <c r="BI49" s="10">
        <f t="shared" si="14"/>
        <v>139.58105913710278</v>
      </c>
      <c r="BK49" s="12">
        <f t="shared" ref="BK49:BK56" si="75">BI49*0.3</f>
        <v>41.874317741130831</v>
      </c>
      <c r="BL49" s="10">
        <f t="shared" si="15"/>
        <v>103.51742611228215</v>
      </c>
      <c r="BN49" s="12">
        <f t="shared" ref="BN49:BN56" si="76">BL49*0.3</f>
        <v>31.055227833684643</v>
      </c>
      <c r="BO49" s="10">
        <f t="shared" si="16"/>
        <v>97.047586980264498</v>
      </c>
      <c r="BQ49" s="12">
        <f t="shared" ref="BQ49:BQ56" si="77">BO49*0.3</f>
        <v>29.114276094079347</v>
      </c>
      <c r="BR49" s="10">
        <f t="shared" si="17"/>
        <v>90.98211279399797</v>
      </c>
      <c r="BT49" s="12">
        <f t="shared" ref="BT49:BT56" si="78">BR49*0.3</f>
        <v>27.294633838199392</v>
      </c>
      <c r="BU49" s="10">
        <f t="shared" si="18"/>
        <v>85.295730744373103</v>
      </c>
      <c r="BW49" s="12">
        <f t="shared" ref="BW49:BW56" si="79">BU49*0.3</f>
        <v>25.58871922331193</v>
      </c>
      <c r="BX49" s="10">
        <f t="shared" si="19"/>
        <v>79.964747572849788</v>
      </c>
      <c r="BZ49" s="12">
        <f t="shared" ref="BZ49:BZ56" si="80">BX49*0.3</f>
        <v>23.989424271854936</v>
      </c>
      <c r="CA49" s="10">
        <f t="shared" si="20"/>
        <v>73.443920245379815</v>
      </c>
      <c r="CC49" s="12">
        <f t="shared" ref="CC49:CC56" si="81">CA49*0.3</f>
        <v>22.033176073613944</v>
      </c>
      <c r="CD49" s="10">
        <f t="shared" si="21"/>
        <v>68.853675230043578</v>
      </c>
      <c r="CF49" s="12">
        <f t="shared" ref="CF49:CF56" si="82">CD49*0.3</f>
        <v>20.656102569013072</v>
      </c>
      <c r="CG49" s="10">
        <f t="shared" si="22"/>
        <v>64.550320528165855</v>
      </c>
      <c r="CI49" s="12">
        <f t="shared" ref="CI49:CI56" si="83">CG49*0.3</f>
        <v>19.365096158449756</v>
      </c>
      <c r="CJ49" s="10">
        <f t="shared" si="23"/>
        <v>60.5159254951555</v>
      </c>
      <c r="CL49" s="12">
        <f t="shared" ref="CL49:CL56" si="84">CJ49*0.3</f>
        <v>18.154777648546649</v>
      </c>
      <c r="CM49" s="10">
        <f t="shared" si="24"/>
        <v>56.733680151708285</v>
      </c>
      <c r="CO49" s="12">
        <f t="shared" ref="CO49:CO56" si="85">CM49*0.3</f>
        <v>17.020104045512486</v>
      </c>
      <c r="CP49" s="10">
        <f t="shared" si="25"/>
        <v>69.8549777213574</v>
      </c>
      <c r="CR49" s="12">
        <f t="shared" ref="CR49:CR56" si="86">CP49*0.3</f>
        <v>20.956493316407219</v>
      </c>
      <c r="CS49" s="10">
        <f t="shared" si="26"/>
        <v>65.489041613772557</v>
      </c>
    </row>
    <row r="50" spans="1:97" x14ac:dyDescent="0.3">
      <c r="A50">
        <v>64</v>
      </c>
      <c r="J50">
        <v>447</v>
      </c>
      <c r="L50" s="12">
        <f t="shared" si="58"/>
        <v>134.1</v>
      </c>
      <c r="M50" s="10">
        <f t="shared" si="0"/>
        <v>312.89999999999998</v>
      </c>
      <c r="O50" s="12">
        <f t="shared" si="59"/>
        <v>93.86999999999999</v>
      </c>
      <c r="P50" s="10">
        <f t="shared" si="27"/>
        <v>219.02999999999997</v>
      </c>
      <c r="R50" s="12">
        <f t="shared" si="60"/>
        <v>65.708999999999989</v>
      </c>
      <c r="S50" s="10">
        <f t="shared" si="28"/>
        <v>205.34062499999999</v>
      </c>
      <c r="U50" s="12">
        <f t="shared" si="61"/>
        <v>61.602187499999992</v>
      </c>
      <c r="V50" s="10">
        <f t="shared" si="1"/>
        <v>347.9765625</v>
      </c>
      <c r="X50" s="12">
        <f t="shared" si="62"/>
        <v>104.39296874999999</v>
      </c>
      <c r="Y50" s="10">
        <f t="shared" si="2"/>
        <v>326.22802734375</v>
      </c>
      <c r="AA50" s="12">
        <f t="shared" si="63"/>
        <v>97.868408203125</v>
      </c>
      <c r="AB50" s="10">
        <f t="shared" si="3"/>
        <v>305.83877563476562</v>
      </c>
      <c r="AD50" s="12">
        <f t="shared" si="64"/>
        <v>91.751632690429688</v>
      </c>
      <c r="AE50" s="10">
        <f t="shared" si="4"/>
        <v>286.72385215759277</v>
      </c>
      <c r="AG50" s="12">
        <f t="shared" si="65"/>
        <v>86.017155647277832</v>
      </c>
      <c r="AH50" s="10">
        <f t="shared" si="5"/>
        <v>268.80361139774323</v>
      </c>
      <c r="AJ50" s="12">
        <f t="shared" si="66"/>
        <v>80.641083419322968</v>
      </c>
      <c r="AK50" s="10">
        <f t="shared" si="6"/>
        <v>245.14190736226737</v>
      </c>
      <c r="AM50" s="12">
        <f t="shared" si="67"/>
        <v>73.542572208680212</v>
      </c>
      <c r="AN50" s="10">
        <f t="shared" si="7"/>
        <v>229.82053815212566</v>
      </c>
      <c r="AP50" s="12">
        <f t="shared" si="68"/>
        <v>68.946161445637699</v>
      </c>
      <c r="AQ50" s="10">
        <f t="shared" si="8"/>
        <v>215.45675451761781</v>
      </c>
      <c r="AS50" s="12">
        <f t="shared" si="69"/>
        <v>64.637026355285343</v>
      </c>
      <c r="AT50" s="10">
        <f t="shared" si="9"/>
        <v>201.9907073602667</v>
      </c>
      <c r="AV50" s="12">
        <f t="shared" si="70"/>
        <v>60.597212208080009</v>
      </c>
      <c r="AW50" s="10">
        <f t="shared" si="10"/>
        <v>189.36628815025003</v>
      </c>
      <c r="AY50" s="12">
        <f t="shared" si="71"/>
        <v>56.809886445075009</v>
      </c>
      <c r="AZ50" s="10">
        <f t="shared" si="11"/>
        <v>126.48511613089219</v>
      </c>
      <c r="BB50" s="12">
        <f t="shared" si="72"/>
        <v>37.945534839267658</v>
      </c>
      <c r="BC50" s="10">
        <f t="shared" si="12"/>
        <v>118.57979637271143</v>
      </c>
      <c r="BE50" s="12">
        <f t="shared" si="73"/>
        <v>35.573938911813428</v>
      </c>
      <c r="BF50" s="10">
        <f t="shared" si="13"/>
        <v>111.16855909941697</v>
      </c>
      <c r="BH50" s="12">
        <f t="shared" si="74"/>
        <v>33.350567729825087</v>
      </c>
      <c r="BI50" s="10">
        <f t="shared" si="14"/>
        <v>104.2205241557034</v>
      </c>
      <c r="BK50" s="12">
        <f t="shared" si="75"/>
        <v>31.266157246711018</v>
      </c>
      <c r="BL50" s="10">
        <f t="shared" si="15"/>
        <v>97.70674139597196</v>
      </c>
      <c r="BN50" s="12">
        <f t="shared" si="76"/>
        <v>29.312022418791585</v>
      </c>
      <c r="BO50" s="10">
        <f t="shared" si="16"/>
        <v>72.462198278597512</v>
      </c>
      <c r="BQ50" s="12">
        <f t="shared" si="77"/>
        <v>21.738659483579251</v>
      </c>
      <c r="BR50" s="10">
        <f t="shared" si="17"/>
        <v>67.933310886185154</v>
      </c>
      <c r="BT50" s="12">
        <f t="shared" si="78"/>
        <v>20.379993265855546</v>
      </c>
      <c r="BU50" s="10">
        <f t="shared" si="18"/>
        <v>63.687478955798582</v>
      </c>
      <c r="BW50" s="12">
        <f t="shared" si="79"/>
        <v>19.106243686739575</v>
      </c>
      <c r="BX50" s="10">
        <f t="shared" si="19"/>
        <v>59.707011521061176</v>
      </c>
      <c r="BZ50" s="12">
        <f t="shared" si="80"/>
        <v>17.912103456318352</v>
      </c>
      <c r="CA50" s="10">
        <f t="shared" si="20"/>
        <v>55.975323300994852</v>
      </c>
      <c r="CC50" s="12">
        <f t="shared" si="81"/>
        <v>16.792596990298456</v>
      </c>
      <c r="CD50" s="10">
        <f t="shared" si="21"/>
        <v>51.41074417176587</v>
      </c>
      <c r="CF50" s="12">
        <f t="shared" si="82"/>
        <v>15.423223251529761</v>
      </c>
      <c r="CG50" s="10">
        <f t="shared" si="22"/>
        <v>48.197572661030506</v>
      </c>
      <c r="CI50" s="12">
        <f t="shared" si="83"/>
        <v>14.459271798309151</v>
      </c>
      <c r="CJ50" s="10">
        <f t="shared" si="23"/>
        <v>45.185224369716096</v>
      </c>
      <c r="CL50" s="12">
        <f t="shared" si="84"/>
        <v>13.555567310914828</v>
      </c>
      <c r="CM50" s="10">
        <f t="shared" si="24"/>
        <v>42.361147846608851</v>
      </c>
      <c r="CO50" s="12">
        <f t="shared" si="85"/>
        <v>12.708344353982655</v>
      </c>
      <c r="CP50" s="10">
        <f t="shared" si="25"/>
        <v>39.713576106195802</v>
      </c>
      <c r="CR50" s="12">
        <f t="shared" si="86"/>
        <v>11.914072831858741</v>
      </c>
      <c r="CS50" s="10">
        <f t="shared" si="26"/>
        <v>48.898484404950182</v>
      </c>
    </row>
    <row r="51" spans="1:97" x14ac:dyDescent="0.3">
      <c r="A51">
        <v>65</v>
      </c>
      <c r="J51">
        <v>447</v>
      </c>
      <c r="L51" s="12">
        <f t="shared" si="58"/>
        <v>134.1</v>
      </c>
      <c r="M51" s="10">
        <f t="shared" si="0"/>
        <v>312.89999999999998</v>
      </c>
      <c r="O51" s="12">
        <f t="shared" si="59"/>
        <v>93.86999999999999</v>
      </c>
      <c r="P51" s="10">
        <f t="shared" si="27"/>
        <v>219.02999999999997</v>
      </c>
      <c r="R51" s="12">
        <f t="shared" si="60"/>
        <v>65.708999999999989</v>
      </c>
      <c r="S51" s="10">
        <f t="shared" si="28"/>
        <v>153.32099999999997</v>
      </c>
      <c r="U51" s="12">
        <f t="shared" si="61"/>
        <v>45.996299999999991</v>
      </c>
      <c r="V51" s="10">
        <f t="shared" si="1"/>
        <v>143.7384375</v>
      </c>
      <c r="X51" s="12">
        <f t="shared" si="62"/>
        <v>43.121531249999997</v>
      </c>
      <c r="Y51" s="10">
        <f t="shared" si="2"/>
        <v>243.58359375000001</v>
      </c>
      <c r="AA51" s="12">
        <f t="shared" si="63"/>
        <v>73.075078125000005</v>
      </c>
      <c r="AB51" s="10">
        <f t="shared" si="3"/>
        <v>228.359619140625</v>
      </c>
      <c r="AD51" s="12">
        <f t="shared" si="64"/>
        <v>68.507885742187497</v>
      </c>
      <c r="AE51" s="10">
        <f t="shared" si="4"/>
        <v>214.08714294433594</v>
      </c>
      <c r="AG51" s="12">
        <f t="shared" si="65"/>
        <v>64.226142883300781</v>
      </c>
      <c r="AH51" s="10">
        <f t="shared" si="5"/>
        <v>200.70669651031494</v>
      </c>
      <c r="AJ51" s="12">
        <f t="shared" si="66"/>
        <v>60.212008953094482</v>
      </c>
      <c r="AK51" s="10">
        <f t="shared" si="6"/>
        <v>188.16252797842026</v>
      </c>
      <c r="AM51" s="12">
        <f t="shared" si="67"/>
        <v>56.448758393526077</v>
      </c>
      <c r="AN51" s="10">
        <f t="shared" si="7"/>
        <v>171.59933515358716</v>
      </c>
      <c r="AP51" s="12">
        <f t="shared" si="68"/>
        <v>51.479800546076149</v>
      </c>
      <c r="AQ51" s="10">
        <f t="shared" si="8"/>
        <v>160.87437670648796</v>
      </c>
      <c r="AS51" s="12">
        <f t="shared" si="69"/>
        <v>48.262313011946389</v>
      </c>
      <c r="AT51" s="10">
        <f t="shared" si="9"/>
        <v>150.81972816233247</v>
      </c>
      <c r="AV51" s="12">
        <f t="shared" si="70"/>
        <v>45.24591844869974</v>
      </c>
      <c r="AW51" s="10">
        <f t="shared" si="10"/>
        <v>141.39349515218669</v>
      </c>
      <c r="AY51" s="12">
        <f t="shared" si="71"/>
        <v>42.418048545656006</v>
      </c>
      <c r="AZ51" s="10">
        <f t="shared" si="11"/>
        <v>132.55640170517501</v>
      </c>
      <c r="BB51" s="12">
        <f t="shared" si="72"/>
        <v>39.766920511552499</v>
      </c>
      <c r="BC51" s="10">
        <f t="shared" si="12"/>
        <v>88.539581291624529</v>
      </c>
      <c r="BE51" s="12">
        <f t="shared" si="73"/>
        <v>26.561874387487357</v>
      </c>
      <c r="BF51" s="10">
        <f t="shared" si="13"/>
        <v>83.005857460898</v>
      </c>
      <c r="BH51" s="12">
        <f t="shared" si="74"/>
        <v>24.901757238269401</v>
      </c>
      <c r="BI51" s="10">
        <f t="shared" si="14"/>
        <v>77.81799136959188</v>
      </c>
      <c r="BK51" s="12">
        <f t="shared" si="75"/>
        <v>23.345397410877563</v>
      </c>
      <c r="BL51" s="10">
        <f t="shared" si="15"/>
        <v>72.954366908992384</v>
      </c>
      <c r="BN51" s="12">
        <f t="shared" si="76"/>
        <v>21.886310072697714</v>
      </c>
      <c r="BO51" s="10">
        <f t="shared" si="16"/>
        <v>68.394718977180375</v>
      </c>
      <c r="BQ51" s="12">
        <f t="shared" si="77"/>
        <v>20.518415693154111</v>
      </c>
      <c r="BR51" s="10">
        <f t="shared" si="17"/>
        <v>50.723538795018257</v>
      </c>
      <c r="BT51" s="12">
        <f t="shared" si="78"/>
        <v>15.217061638505477</v>
      </c>
      <c r="BU51" s="10">
        <f t="shared" si="18"/>
        <v>47.553317620329608</v>
      </c>
      <c r="BW51" s="12">
        <f t="shared" si="79"/>
        <v>14.265995286098882</v>
      </c>
      <c r="BX51" s="10">
        <f t="shared" si="19"/>
        <v>44.581235269059007</v>
      </c>
      <c r="BZ51" s="12">
        <f t="shared" si="80"/>
        <v>13.374370580717702</v>
      </c>
      <c r="CA51" s="10">
        <f t="shared" si="20"/>
        <v>41.794908064742827</v>
      </c>
      <c r="CC51" s="12">
        <f t="shared" si="81"/>
        <v>12.538472419422847</v>
      </c>
      <c r="CD51" s="10">
        <f t="shared" si="21"/>
        <v>39.182726310696395</v>
      </c>
      <c r="CF51" s="12">
        <f t="shared" si="82"/>
        <v>11.754817893208918</v>
      </c>
      <c r="CG51" s="10">
        <f t="shared" si="22"/>
        <v>35.987520920236108</v>
      </c>
      <c r="CI51" s="12">
        <f t="shared" si="83"/>
        <v>10.796256276070832</v>
      </c>
      <c r="CJ51" s="10">
        <f t="shared" si="23"/>
        <v>33.738300862721353</v>
      </c>
      <c r="CL51" s="12">
        <f t="shared" si="84"/>
        <v>10.121490258816406</v>
      </c>
      <c r="CM51" s="10">
        <f t="shared" si="24"/>
        <v>31.629657058801268</v>
      </c>
      <c r="CO51" s="12">
        <f t="shared" si="85"/>
        <v>9.4888971176403807</v>
      </c>
      <c r="CP51" s="10">
        <f t="shared" si="25"/>
        <v>29.652803492626198</v>
      </c>
      <c r="CR51" s="12">
        <f t="shared" si="86"/>
        <v>8.8958410477878598</v>
      </c>
      <c r="CS51" s="10">
        <f t="shared" si="26"/>
        <v>27.799503274337063</v>
      </c>
    </row>
    <row r="52" spans="1:97" x14ac:dyDescent="0.3">
      <c r="A52">
        <v>66</v>
      </c>
      <c r="J52">
        <v>270</v>
      </c>
      <c r="L52" s="12">
        <f t="shared" si="58"/>
        <v>81</v>
      </c>
      <c r="M52" s="10">
        <f t="shared" si="0"/>
        <v>312.89999999999998</v>
      </c>
      <c r="O52" s="12">
        <f>M52*0.3</f>
        <v>93.86999999999999</v>
      </c>
      <c r="P52" s="10">
        <f t="shared" si="27"/>
        <v>219.02999999999997</v>
      </c>
      <c r="R52" s="12">
        <f t="shared" si="60"/>
        <v>65.708999999999989</v>
      </c>
      <c r="S52" s="10">
        <f t="shared" si="28"/>
        <v>153.32099999999997</v>
      </c>
      <c r="U52" s="12">
        <f t="shared" si="61"/>
        <v>45.996299999999991</v>
      </c>
      <c r="V52" s="10">
        <f t="shared" si="1"/>
        <v>107.32469999999998</v>
      </c>
      <c r="X52" s="12">
        <f t="shared" si="62"/>
        <v>32.197409999999991</v>
      </c>
      <c r="Y52" s="10">
        <f t="shared" si="2"/>
        <v>100.61690625</v>
      </c>
      <c r="AA52" s="12">
        <f t="shared" si="63"/>
        <v>30.185071874999998</v>
      </c>
      <c r="AB52" s="10">
        <f t="shared" si="3"/>
        <v>170.508515625</v>
      </c>
      <c r="AD52" s="12">
        <f t="shared" si="64"/>
        <v>51.1525546875</v>
      </c>
      <c r="AE52" s="10">
        <f t="shared" si="4"/>
        <v>159.85173339843749</v>
      </c>
      <c r="AG52" s="12">
        <f t="shared" si="65"/>
        <v>47.955520019531242</v>
      </c>
      <c r="AH52" s="10">
        <f t="shared" si="5"/>
        <v>149.86100006103516</v>
      </c>
      <c r="AJ52" s="12">
        <f t="shared" si="66"/>
        <v>44.958300018310545</v>
      </c>
      <c r="AK52" s="10">
        <f t="shared" si="6"/>
        <v>140.49468755722046</v>
      </c>
      <c r="AM52" s="12">
        <f t="shared" si="67"/>
        <v>42.148406267166138</v>
      </c>
      <c r="AN52" s="10">
        <f t="shared" si="7"/>
        <v>131.71376958489418</v>
      </c>
      <c r="AP52" s="12">
        <f t="shared" si="68"/>
        <v>39.514130875468254</v>
      </c>
      <c r="AQ52" s="10">
        <f t="shared" si="8"/>
        <v>120.11953460751101</v>
      </c>
      <c r="AS52" s="12">
        <f t="shared" si="69"/>
        <v>36.035860382253304</v>
      </c>
      <c r="AT52" s="10">
        <f t="shared" si="9"/>
        <v>112.61206369454158</v>
      </c>
      <c r="AV52" s="12">
        <f t="shared" si="70"/>
        <v>33.783619108362473</v>
      </c>
      <c r="AW52" s="10">
        <f t="shared" si="10"/>
        <v>105.57380971363273</v>
      </c>
      <c r="AY52" s="12">
        <f t="shared" si="71"/>
        <v>31.672142914089818</v>
      </c>
      <c r="AZ52" s="10">
        <f t="shared" si="11"/>
        <v>98.975446606530681</v>
      </c>
      <c r="BB52" s="12">
        <f t="shared" si="72"/>
        <v>29.692633981959204</v>
      </c>
      <c r="BC52" s="10">
        <f t="shared" si="12"/>
        <v>92.789481193622507</v>
      </c>
      <c r="BE52" s="12">
        <f t="shared" si="73"/>
        <v>27.836844358086751</v>
      </c>
      <c r="BF52" s="10">
        <f t="shared" si="13"/>
        <v>61.977706904137172</v>
      </c>
      <c r="BH52" s="12">
        <f t="shared" si="74"/>
        <v>18.593312071241151</v>
      </c>
      <c r="BI52" s="10">
        <f t="shared" si="14"/>
        <v>58.104100222628603</v>
      </c>
      <c r="BK52" s="12">
        <f t="shared" si="75"/>
        <v>17.431230066788579</v>
      </c>
      <c r="BL52" s="10">
        <f t="shared" si="15"/>
        <v>54.472593958714313</v>
      </c>
      <c r="BN52" s="12">
        <f t="shared" si="76"/>
        <v>16.341778187614292</v>
      </c>
      <c r="BO52" s="10">
        <f t="shared" si="16"/>
        <v>51.068056836294673</v>
      </c>
      <c r="BQ52" s="12">
        <f t="shared" si="77"/>
        <v>15.320417050888402</v>
      </c>
      <c r="BR52" s="10">
        <f t="shared" si="17"/>
        <v>47.876303284026264</v>
      </c>
      <c r="BT52" s="12">
        <f t="shared" si="78"/>
        <v>14.362890985207878</v>
      </c>
      <c r="BU52" s="10">
        <f t="shared" si="18"/>
        <v>35.50647715651278</v>
      </c>
      <c r="BW52" s="12">
        <f t="shared" si="79"/>
        <v>10.651943146953833</v>
      </c>
      <c r="BX52" s="10">
        <f t="shared" si="19"/>
        <v>33.287322334230723</v>
      </c>
      <c r="BZ52" s="12">
        <f t="shared" si="80"/>
        <v>9.9861967002692165</v>
      </c>
      <c r="CA52" s="10">
        <f t="shared" si="20"/>
        <v>31.206864688341305</v>
      </c>
      <c r="CC52" s="12">
        <f t="shared" si="81"/>
        <v>9.3620594065023912</v>
      </c>
      <c r="CD52" s="10">
        <f t="shared" si="21"/>
        <v>29.256435645319982</v>
      </c>
      <c r="CF52" s="12">
        <f t="shared" si="82"/>
        <v>8.776930693595995</v>
      </c>
      <c r="CG52" s="10">
        <f t="shared" si="22"/>
        <v>27.42790841748748</v>
      </c>
      <c r="CI52" s="12">
        <f t="shared" si="83"/>
        <v>8.2283725252462432</v>
      </c>
      <c r="CJ52" s="10">
        <f t="shared" si="23"/>
        <v>25.191264644165276</v>
      </c>
      <c r="CL52" s="12">
        <f t="shared" si="84"/>
        <v>7.5573793932495823</v>
      </c>
      <c r="CM52" s="10">
        <f t="shared" si="24"/>
        <v>23.616810603904945</v>
      </c>
      <c r="CO52" s="12">
        <f t="shared" si="85"/>
        <v>7.0850431811714829</v>
      </c>
      <c r="CP52" s="10">
        <f t="shared" si="25"/>
        <v>22.140759941160887</v>
      </c>
      <c r="CR52" s="12">
        <f t="shared" si="86"/>
        <v>6.6422279823482659</v>
      </c>
      <c r="CS52" s="10">
        <f t="shared" si="26"/>
        <v>20.756962444838337</v>
      </c>
    </row>
    <row r="53" spans="1:97" x14ac:dyDescent="0.3">
      <c r="A53">
        <v>67</v>
      </c>
      <c r="J53">
        <v>270</v>
      </c>
      <c r="L53" s="12">
        <f t="shared" si="58"/>
        <v>81</v>
      </c>
      <c r="M53" s="10">
        <f t="shared" si="0"/>
        <v>189</v>
      </c>
      <c r="O53" s="12">
        <f t="shared" si="59"/>
        <v>56.699999999999996</v>
      </c>
      <c r="P53" s="10">
        <f t="shared" si="27"/>
        <v>219.02999999999997</v>
      </c>
      <c r="R53" s="12">
        <f t="shared" si="60"/>
        <v>65.708999999999989</v>
      </c>
      <c r="S53" s="10">
        <f t="shared" si="28"/>
        <v>153.32099999999997</v>
      </c>
      <c r="U53" s="12">
        <f t="shared" si="61"/>
        <v>45.996299999999991</v>
      </c>
      <c r="V53" s="10">
        <f t="shared" si="1"/>
        <v>107.32469999999998</v>
      </c>
      <c r="X53" s="12">
        <f t="shared" si="62"/>
        <v>32.197409999999991</v>
      </c>
      <c r="Y53" s="10">
        <f t="shared" si="2"/>
        <v>75.127289999999988</v>
      </c>
      <c r="AA53" s="12">
        <f t="shared" si="63"/>
        <v>22.538186999999997</v>
      </c>
      <c r="AB53" s="10">
        <f t="shared" si="3"/>
        <v>70.431834374999994</v>
      </c>
      <c r="AD53" s="12">
        <f t="shared" si="64"/>
        <v>21.129550312499997</v>
      </c>
      <c r="AE53" s="10">
        <f t="shared" si="4"/>
        <v>119.3559609375</v>
      </c>
      <c r="AG53" s="12">
        <f t="shared" si="65"/>
        <v>35.80678828125</v>
      </c>
      <c r="AH53" s="10">
        <f t="shared" si="5"/>
        <v>111.89621337890625</v>
      </c>
      <c r="AJ53" s="12">
        <f t="shared" si="66"/>
        <v>33.568864013671877</v>
      </c>
      <c r="AK53" s="10">
        <f t="shared" si="6"/>
        <v>104.9027000427246</v>
      </c>
      <c r="AM53" s="12">
        <f t="shared" si="67"/>
        <v>31.470810012817381</v>
      </c>
      <c r="AN53" s="10">
        <f t="shared" si="7"/>
        <v>98.346281290054321</v>
      </c>
      <c r="AP53" s="12">
        <f t="shared" si="68"/>
        <v>29.503884387016296</v>
      </c>
      <c r="AQ53" s="10">
        <f t="shared" si="8"/>
        <v>92.199638709425926</v>
      </c>
      <c r="AS53" s="12">
        <f t="shared" si="69"/>
        <v>27.659891612827778</v>
      </c>
      <c r="AT53" s="10">
        <f t="shared" si="9"/>
        <v>84.08367422525771</v>
      </c>
      <c r="AV53" s="12">
        <f t="shared" si="70"/>
        <v>25.225102267577313</v>
      </c>
      <c r="AW53" s="10">
        <f t="shared" si="10"/>
        <v>78.828444586179103</v>
      </c>
      <c r="AY53" s="12">
        <f t="shared" si="71"/>
        <v>23.648533375853731</v>
      </c>
      <c r="AZ53" s="10">
        <f t="shared" si="11"/>
        <v>73.901666799542909</v>
      </c>
      <c r="BB53" s="12">
        <f t="shared" si="72"/>
        <v>22.170500039862873</v>
      </c>
      <c r="BC53" s="10">
        <f t="shared" si="12"/>
        <v>69.282812624571477</v>
      </c>
      <c r="BE53" s="12">
        <f t="shared" si="73"/>
        <v>20.784843787371443</v>
      </c>
      <c r="BF53" s="10">
        <f t="shared" si="13"/>
        <v>64.952636835535756</v>
      </c>
      <c r="BH53" s="12">
        <f t="shared" si="74"/>
        <v>19.485791050660726</v>
      </c>
      <c r="BI53" s="10">
        <f t="shared" si="14"/>
        <v>43.384394832896021</v>
      </c>
      <c r="BK53" s="12">
        <f t="shared" si="75"/>
        <v>13.015318449868806</v>
      </c>
      <c r="BL53" s="10">
        <f t="shared" si="15"/>
        <v>40.672870155840023</v>
      </c>
      <c r="BN53" s="12">
        <f t="shared" si="76"/>
        <v>12.201861046752006</v>
      </c>
      <c r="BO53" s="10">
        <f t="shared" si="16"/>
        <v>38.130815771100018</v>
      </c>
      <c r="BQ53" s="12">
        <f t="shared" si="77"/>
        <v>11.439244731330005</v>
      </c>
      <c r="BR53" s="10">
        <f t="shared" si="17"/>
        <v>35.747639785406271</v>
      </c>
      <c r="BT53" s="12">
        <f t="shared" si="78"/>
        <v>10.724291935621881</v>
      </c>
      <c r="BU53" s="10">
        <f t="shared" si="18"/>
        <v>33.513412298818388</v>
      </c>
      <c r="BW53" s="12">
        <f t="shared" si="79"/>
        <v>10.054023689645517</v>
      </c>
      <c r="BX53" s="10">
        <f t="shared" si="19"/>
        <v>24.854534009558947</v>
      </c>
      <c r="BZ53" s="12">
        <f t="shared" si="80"/>
        <v>7.4563602028676836</v>
      </c>
      <c r="CA53" s="10">
        <f t="shared" si="20"/>
        <v>23.301125633961504</v>
      </c>
      <c r="CC53" s="12">
        <f t="shared" si="81"/>
        <v>6.9903376901884515</v>
      </c>
      <c r="CD53" s="10">
        <f t="shared" si="21"/>
        <v>21.844805281838916</v>
      </c>
      <c r="CF53" s="12">
        <f t="shared" si="82"/>
        <v>6.5534415845516749</v>
      </c>
      <c r="CG53" s="10">
        <f t="shared" si="22"/>
        <v>20.479504951723989</v>
      </c>
      <c r="CI53" s="12">
        <f t="shared" si="83"/>
        <v>6.1438514855171968</v>
      </c>
      <c r="CJ53" s="10">
        <f t="shared" si="23"/>
        <v>19.199535892241236</v>
      </c>
      <c r="CL53" s="12">
        <f t="shared" si="84"/>
        <v>5.7598607676723708</v>
      </c>
      <c r="CM53" s="10">
        <f t="shared" si="24"/>
        <v>17.633885250915693</v>
      </c>
      <c r="CO53" s="12">
        <f t="shared" si="85"/>
        <v>5.2901655752747079</v>
      </c>
      <c r="CP53" s="10">
        <f t="shared" si="25"/>
        <v>16.531767422733463</v>
      </c>
      <c r="CR53" s="12">
        <f t="shared" si="86"/>
        <v>4.9595302268200383</v>
      </c>
      <c r="CS53" s="10">
        <f t="shared" si="26"/>
        <v>15.49853195881262</v>
      </c>
    </row>
    <row r="54" spans="1:97" x14ac:dyDescent="0.3">
      <c r="A54">
        <v>68</v>
      </c>
      <c r="J54">
        <v>270</v>
      </c>
      <c r="L54" s="12">
        <f t="shared" si="58"/>
        <v>81</v>
      </c>
      <c r="M54" s="10">
        <f t="shared" si="0"/>
        <v>189</v>
      </c>
      <c r="O54" s="12">
        <f t="shared" si="59"/>
        <v>56.699999999999996</v>
      </c>
      <c r="P54" s="10">
        <f t="shared" si="27"/>
        <v>132.30000000000001</v>
      </c>
      <c r="R54" s="12">
        <f t="shared" si="60"/>
        <v>39.690000000000005</v>
      </c>
      <c r="S54" s="10">
        <f t="shared" si="28"/>
        <v>153.32099999999997</v>
      </c>
      <c r="U54" s="12">
        <f t="shared" si="61"/>
        <v>45.996299999999991</v>
      </c>
      <c r="V54" s="10">
        <f t="shared" si="1"/>
        <v>107.32469999999998</v>
      </c>
      <c r="X54" s="12">
        <f t="shared" si="62"/>
        <v>32.197409999999991</v>
      </c>
      <c r="Y54" s="10">
        <f t="shared" si="2"/>
        <v>75.127289999999988</v>
      </c>
      <c r="AA54" s="12">
        <f t="shared" si="63"/>
        <v>22.538186999999997</v>
      </c>
      <c r="AB54" s="10">
        <f t="shared" si="3"/>
        <v>52.589102999999994</v>
      </c>
      <c r="AD54" s="12">
        <f t="shared" si="64"/>
        <v>15.776730899999997</v>
      </c>
      <c r="AE54" s="10">
        <f t="shared" si="4"/>
        <v>49.302284062499993</v>
      </c>
      <c r="AG54" s="12">
        <f t="shared" si="65"/>
        <v>14.790685218749998</v>
      </c>
      <c r="AH54" s="10">
        <f t="shared" si="5"/>
        <v>83.549172656249993</v>
      </c>
      <c r="AJ54" s="12">
        <f t="shared" si="66"/>
        <v>25.064751796874997</v>
      </c>
      <c r="AK54" s="10">
        <f t="shared" si="6"/>
        <v>78.327349365234369</v>
      </c>
      <c r="AM54" s="12">
        <f t="shared" si="67"/>
        <v>23.498204809570311</v>
      </c>
      <c r="AN54" s="10">
        <f t="shared" si="7"/>
        <v>73.431890029907223</v>
      </c>
      <c r="AP54" s="12">
        <f t="shared" si="68"/>
        <v>22.029567008972165</v>
      </c>
      <c r="AQ54" s="10">
        <f t="shared" si="8"/>
        <v>68.842396903038022</v>
      </c>
      <c r="AS54" s="12">
        <f t="shared" si="69"/>
        <v>20.652719070911406</v>
      </c>
      <c r="AT54" s="10">
        <f t="shared" si="9"/>
        <v>64.539747096598148</v>
      </c>
      <c r="AV54" s="12">
        <f t="shared" si="70"/>
        <v>19.361924128979442</v>
      </c>
      <c r="AW54" s="10">
        <f t="shared" si="10"/>
        <v>58.858571957680397</v>
      </c>
      <c r="AY54" s="12">
        <f t="shared" si="71"/>
        <v>17.657571587304119</v>
      </c>
      <c r="AZ54" s="10">
        <f t="shared" si="11"/>
        <v>55.179911210325372</v>
      </c>
      <c r="BB54" s="12">
        <f t="shared" si="72"/>
        <v>16.553973363097612</v>
      </c>
      <c r="BC54" s="10">
        <f t="shared" si="12"/>
        <v>51.731166759680036</v>
      </c>
      <c r="BE54" s="12">
        <f t="shared" si="73"/>
        <v>15.519350027904011</v>
      </c>
      <c r="BF54" s="10">
        <f t="shared" si="13"/>
        <v>48.497968837200034</v>
      </c>
      <c r="BH54" s="12">
        <f t="shared" si="74"/>
        <v>14.54939065116001</v>
      </c>
      <c r="BI54" s="10">
        <f t="shared" si="14"/>
        <v>45.466845784875034</v>
      </c>
      <c r="BK54" s="12">
        <f t="shared" si="75"/>
        <v>13.64005373546251</v>
      </c>
      <c r="BL54" s="10">
        <f t="shared" si="15"/>
        <v>30.369076383027213</v>
      </c>
      <c r="BN54" s="12">
        <f t="shared" si="76"/>
        <v>9.1107229149081643</v>
      </c>
      <c r="BO54" s="10">
        <f t="shared" si="16"/>
        <v>28.471009109088016</v>
      </c>
      <c r="BQ54" s="12">
        <f t="shared" si="77"/>
        <v>8.5413027327264039</v>
      </c>
      <c r="BR54" s="10">
        <f t="shared" si="17"/>
        <v>26.691571039770011</v>
      </c>
      <c r="BT54" s="12">
        <f t="shared" si="78"/>
        <v>8.0074713119310026</v>
      </c>
      <c r="BU54" s="10">
        <f t="shared" si="18"/>
        <v>25.02334784978439</v>
      </c>
      <c r="BW54" s="12">
        <f t="shared" si="79"/>
        <v>7.5070043549353169</v>
      </c>
      <c r="BX54" s="10">
        <f t="shared" si="19"/>
        <v>23.459388609172869</v>
      </c>
      <c r="BZ54" s="12">
        <f t="shared" si="80"/>
        <v>7.0378165827518604</v>
      </c>
      <c r="CA54" s="10">
        <f t="shared" si="20"/>
        <v>17.398173806691261</v>
      </c>
      <c r="CC54" s="12">
        <f t="shared" si="81"/>
        <v>5.2194521420073778</v>
      </c>
      <c r="CD54" s="10">
        <f t="shared" si="21"/>
        <v>16.310787943773054</v>
      </c>
      <c r="CF54" s="12">
        <f t="shared" si="82"/>
        <v>4.8932363831319163</v>
      </c>
      <c r="CG54" s="10">
        <f t="shared" si="22"/>
        <v>15.291363697287242</v>
      </c>
      <c r="CI54" s="12">
        <f t="shared" si="83"/>
        <v>4.5874091091861722</v>
      </c>
      <c r="CJ54" s="10">
        <f t="shared" si="23"/>
        <v>14.335653466206793</v>
      </c>
      <c r="CL54" s="12">
        <f t="shared" si="84"/>
        <v>4.3006960398620375</v>
      </c>
      <c r="CM54" s="10">
        <f t="shared" si="24"/>
        <v>13.439675124568865</v>
      </c>
      <c r="CO54" s="12">
        <f t="shared" si="85"/>
        <v>4.0319025373706596</v>
      </c>
      <c r="CP54" s="10">
        <f t="shared" si="25"/>
        <v>12.343719675640985</v>
      </c>
      <c r="CR54" s="12">
        <f t="shared" si="86"/>
        <v>3.7031159026922955</v>
      </c>
      <c r="CS54" s="10">
        <f t="shared" si="26"/>
        <v>11.572237195913424</v>
      </c>
    </row>
    <row r="55" spans="1:97" x14ac:dyDescent="0.3">
      <c r="A55">
        <v>69</v>
      </c>
      <c r="J55">
        <v>270</v>
      </c>
      <c r="L55" s="12">
        <f t="shared" si="58"/>
        <v>81</v>
      </c>
      <c r="M55" s="10">
        <f t="shared" si="0"/>
        <v>189</v>
      </c>
      <c r="O55" s="12">
        <f t="shared" si="59"/>
        <v>56.699999999999996</v>
      </c>
      <c r="P55" s="10">
        <f t="shared" si="27"/>
        <v>132.30000000000001</v>
      </c>
      <c r="R55" s="12">
        <f t="shared" si="60"/>
        <v>39.690000000000005</v>
      </c>
      <c r="S55" s="10">
        <f t="shared" si="28"/>
        <v>92.610000000000014</v>
      </c>
      <c r="U55" s="12">
        <f t="shared" si="61"/>
        <v>27.783000000000005</v>
      </c>
      <c r="V55" s="10">
        <f t="shared" si="1"/>
        <v>107.32469999999998</v>
      </c>
      <c r="X55" s="12">
        <f t="shared" si="62"/>
        <v>32.197409999999991</v>
      </c>
      <c r="Y55" s="10">
        <f t="shared" si="2"/>
        <v>75.127289999999988</v>
      </c>
      <c r="AA55" s="12">
        <f t="shared" si="63"/>
        <v>22.538186999999997</v>
      </c>
      <c r="AB55" s="10">
        <f t="shared" si="3"/>
        <v>52.589102999999994</v>
      </c>
      <c r="AD55" s="12">
        <f t="shared" si="64"/>
        <v>15.776730899999997</v>
      </c>
      <c r="AE55" s="10">
        <f t="shared" si="4"/>
        <v>36.812372099999997</v>
      </c>
      <c r="AG55" s="12">
        <f t="shared" si="65"/>
        <v>11.043711629999999</v>
      </c>
      <c r="AH55" s="10">
        <f t="shared" si="5"/>
        <v>34.511598843749994</v>
      </c>
      <c r="AJ55" s="12">
        <f t="shared" si="66"/>
        <v>10.353479653124998</v>
      </c>
      <c r="AK55" s="10">
        <f t="shared" si="6"/>
        <v>58.484420859374993</v>
      </c>
      <c r="AM55" s="12">
        <f t="shared" si="67"/>
        <v>17.545326257812498</v>
      </c>
      <c r="AN55" s="10">
        <f t="shared" si="7"/>
        <v>54.829144555664058</v>
      </c>
      <c r="AP55" s="12">
        <f t="shared" si="68"/>
        <v>16.448743366699215</v>
      </c>
      <c r="AQ55" s="10">
        <f t="shared" si="8"/>
        <v>51.402323020935057</v>
      </c>
      <c r="AS55" s="12">
        <f t="shared" si="69"/>
        <v>15.420696906280517</v>
      </c>
      <c r="AT55" s="10">
        <f t="shared" si="9"/>
        <v>48.18967783212662</v>
      </c>
      <c r="AV55" s="12">
        <f t="shared" si="70"/>
        <v>14.456903349637985</v>
      </c>
      <c r="AW55" s="10">
        <f t="shared" si="10"/>
        <v>45.17782296761871</v>
      </c>
      <c r="AY55" s="12">
        <f t="shared" si="71"/>
        <v>13.553346890285612</v>
      </c>
      <c r="AZ55" s="10">
        <f t="shared" si="11"/>
        <v>41.201000370376278</v>
      </c>
      <c r="BB55" s="12">
        <f t="shared" si="72"/>
        <v>12.360300111112883</v>
      </c>
      <c r="BC55" s="10">
        <f t="shared" si="12"/>
        <v>38.62593784722776</v>
      </c>
      <c r="BE55" s="12">
        <f t="shared" si="73"/>
        <v>11.587781354168328</v>
      </c>
      <c r="BF55" s="10">
        <f t="shared" si="13"/>
        <v>36.211816731776025</v>
      </c>
      <c r="BH55" s="12">
        <f t="shared" si="74"/>
        <v>10.863545019532808</v>
      </c>
      <c r="BI55" s="10">
        <f t="shared" si="14"/>
        <v>33.948578186040024</v>
      </c>
      <c r="BK55" s="12">
        <f t="shared" si="75"/>
        <v>10.184573455812007</v>
      </c>
      <c r="BL55" s="10">
        <f t="shared" si="15"/>
        <v>31.826792049412525</v>
      </c>
      <c r="BN55" s="12">
        <f t="shared" si="76"/>
        <v>9.5480376148237571</v>
      </c>
      <c r="BO55" s="10">
        <f t="shared" si="16"/>
        <v>21.258353468119047</v>
      </c>
      <c r="BQ55" s="12">
        <f t="shared" si="77"/>
        <v>6.3775060404357138</v>
      </c>
      <c r="BR55" s="10">
        <f t="shared" si="17"/>
        <v>19.929706376361612</v>
      </c>
      <c r="BT55" s="12">
        <f t="shared" si="78"/>
        <v>5.9789119129084831</v>
      </c>
      <c r="BU55" s="10">
        <f t="shared" si="18"/>
        <v>18.684099727839008</v>
      </c>
      <c r="BW55" s="12">
        <f t="shared" si="79"/>
        <v>5.6052299183517027</v>
      </c>
      <c r="BX55" s="10">
        <f t="shared" si="19"/>
        <v>17.516343494849075</v>
      </c>
      <c r="BZ55" s="12">
        <f t="shared" si="80"/>
        <v>5.2549030484547226</v>
      </c>
      <c r="CA55" s="10">
        <f t="shared" si="20"/>
        <v>16.421572026421011</v>
      </c>
      <c r="CC55" s="12">
        <f t="shared" si="81"/>
        <v>4.9264716079263033</v>
      </c>
      <c r="CD55" s="10">
        <f t="shared" si="21"/>
        <v>12.178721664683884</v>
      </c>
      <c r="CF55" s="12">
        <f t="shared" si="82"/>
        <v>3.6536164994051652</v>
      </c>
      <c r="CG55" s="10">
        <f t="shared" si="22"/>
        <v>11.417551560641137</v>
      </c>
      <c r="CI55" s="12">
        <f t="shared" si="83"/>
        <v>3.4252654681923409</v>
      </c>
      <c r="CJ55" s="10">
        <f t="shared" si="23"/>
        <v>10.70395458810107</v>
      </c>
      <c r="CL55" s="12">
        <f t="shared" si="84"/>
        <v>3.2111863764303208</v>
      </c>
      <c r="CM55" s="10">
        <f t="shared" si="24"/>
        <v>10.034957426344755</v>
      </c>
      <c r="CO55" s="12">
        <f t="shared" si="85"/>
        <v>3.0104872279034267</v>
      </c>
      <c r="CP55" s="10">
        <f t="shared" si="25"/>
        <v>9.4077725871982061</v>
      </c>
      <c r="CR55" s="12">
        <f t="shared" si="86"/>
        <v>2.8223317761594617</v>
      </c>
      <c r="CS55" s="10">
        <f t="shared" si="26"/>
        <v>8.6406037729486904</v>
      </c>
    </row>
    <row r="56" spans="1:97" x14ac:dyDescent="0.3">
      <c r="A56">
        <v>70</v>
      </c>
      <c r="J56">
        <v>270</v>
      </c>
      <c r="L56" s="12">
        <f t="shared" si="58"/>
        <v>81</v>
      </c>
      <c r="M56" s="10">
        <f>J55+K55-L55</f>
        <v>189</v>
      </c>
      <c r="O56" s="12">
        <f t="shared" si="59"/>
        <v>56.699999999999996</v>
      </c>
      <c r="P56" s="10">
        <f>M55+N55-O55</f>
        <v>132.30000000000001</v>
      </c>
      <c r="R56" s="12">
        <f t="shared" si="60"/>
        <v>39.690000000000005</v>
      </c>
      <c r="S56" s="10">
        <f t="shared" si="28"/>
        <v>92.610000000000014</v>
      </c>
      <c r="U56" s="12">
        <f t="shared" si="61"/>
        <v>27.783000000000005</v>
      </c>
      <c r="V56" s="10">
        <f t="shared" si="1"/>
        <v>64.827000000000012</v>
      </c>
      <c r="X56" s="12">
        <f t="shared" si="62"/>
        <v>19.448100000000004</v>
      </c>
      <c r="Y56" s="10">
        <f t="shared" si="2"/>
        <v>75.127289999999988</v>
      </c>
      <c r="AA56" s="12">
        <f t="shared" si="63"/>
        <v>22.538186999999997</v>
      </c>
      <c r="AB56" s="10">
        <f t="shared" si="3"/>
        <v>52.589102999999994</v>
      </c>
      <c r="AD56" s="12">
        <f t="shared" si="64"/>
        <v>15.776730899999997</v>
      </c>
      <c r="AE56" s="10">
        <f t="shared" si="4"/>
        <v>36.812372099999997</v>
      </c>
      <c r="AG56" s="12">
        <f t="shared" si="65"/>
        <v>11.043711629999999</v>
      </c>
      <c r="AH56" s="10">
        <f t="shared" si="5"/>
        <v>25.76866047</v>
      </c>
      <c r="AJ56" s="12">
        <f t="shared" si="66"/>
        <v>7.7305981409999998</v>
      </c>
      <c r="AK56" s="10">
        <f t="shared" si="6"/>
        <v>24.158119190624994</v>
      </c>
      <c r="AM56" s="12">
        <f t="shared" si="67"/>
        <v>7.2474357571874979</v>
      </c>
      <c r="AN56" s="10">
        <f t="shared" si="7"/>
        <v>40.939094601562495</v>
      </c>
      <c r="AP56" s="12">
        <f t="shared" si="68"/>
        <v>12.281728380468747</v>
      </c>
      <c r="AQ56" s="10">
        <f t="shared" si="8"/>
        <v>38.380401188964839</v>
      </c>
      <c r="AS56" s="12">
        <f t="shared" si="69"/>
        <v>11.514120356689451</v>
      </c>
      <c r="AT56" s="10">
        <f t="shared" si="9"/>
        <v>35.981626114654539</v>
      </c>
      <c r="AV56" s="12">
        <f t="shared" si="70"/>
        <v>10.794487834396362</v>
      </c>
      <c r="AW56" s="10">
        <f t="shared" si="10"/>
        <v>33.732774482488637</v>
      </c>
      <c r="AY56" s="12">
        <f t="shared" si="71"/>
        <v>10.119832344746591</v>
      </c>
      <c r="AZ56" s="10">
        <f t="shared" si="11"/>
        <v>31.6244760773331</v>
      </c>
      <c r="BB56" s="12">
        <f t="shared" si="72"/>
        <v>9.4873428231999295</v>
      </c>
      <c r="BC56" s="10">
        <f t="shared" si="12"/>
        <v>28.840700259263393</v>
      </c>
      <c r="BE56" s="12">
        <f t="shared" si="73"/>
        <v>8.6522100777790172</v>
      </c>
      <c r="BF56" s="10">
        <f t="shared" si="13"/>
        <v>27.038156493059432</v>
      </c>
      <c r="BH56" s="12">
        <f t="shared" si="74"/>
        <v>8.1114469479178286</v>
      </c>
      <c r="BI56" s="10">
        <f t="shared" si="14"/>
        <v>25.348271712243218</v>
      </c>
      <c r="BK56" s="12">
        <f t="shared" si="75"/>
        <v>7.6044815136729653</v>
      </c>
      <c r="BL56" s="10">
        <f t="shared" si="15"/>
        <v>23.764004730228017</v>
      </c>
      <c r="BN56" s="12">
        <f t="shared" si="76"/>
        <v>7.129201419068405</v>
      </c>
      <c r="BO56" s="10">
        <f t="shared" si="16"/>
        <v>22.27875443458877</v>
      </c>
      <c r="BQ56" s="12">
        <f t="shared" si="77"/>
        <v>6.6836263303766303</v>
      </c>
      <c r="BR56" s="10">
        <f t="shared" si="17"/>
        <v>14.880847427683333</v>
      </c>
      <c r="BT56" s="12">
        <f t="shared" si="78"/>
        <v>4.4642542283050002</v>
      </c>
      <c r="BU56" s="10">
        <f t="shared" si="18"/>
        <v>13.950794463453128</v>
      </c>
      <c r="BW56" s="12">
        <f t="shared" si="79"/>
        <v>4.185238339035938</v>
      </c>
      <c r="BX56" s="10">
        <f t="shared" si="19"/>
        <v>13.078869809487305</v>
      </c>
      <c r="BZ56" s="12">
        <f t="shared" si="80"/>
        <v>3.9236609428461913</v>
      </c>
      <c r="CA56" s="10">
        <f t="shared" si="20"/>
        <v>12.261440446394353</v>
      </c>
      <c r="CC56" s="12">
        <f t="shared" si="81"/>
        <v>3.6784321339183057</v>
      </c>
      <c r="CD56" s="10">
        <f t="shared" si="21"/>
        <v>11.495100418494708</v>
      </c>
      <c r="CF56" s="12">
        <f t="shared" si="82"/>
        <v>3.4485301255484124</v>
      </c>
      <c r="CG56" s="10">
        <f t="shared" si="22"/>
        <v>8.5251051652787186</v>
      </c>
      <c r="CI56" s="12">
        <f t="shared" si="83"/>
        <v>2.5575315495836155</v>
      </c>
      <c r="CJ56" s="10">
        <f t="shared" si="23"/>
        <v>7.9922860924487953</v>
      </c>
      <c r="CL56" s="12">
        <f t="shared" si="84"/>
        <v>2.3976858277346387</v>
      </c>
      <c r="CM56" s="10">
        <f t="shared" si="24"/>
        <v>7.4927682116707484</v>
      </c>
      <c r="CO56" s="12">
        <f t="shared" si="85"/>
        <v>2.2478304635012245</v>
      </c>
      <c r="CP56" s="10">
        <f t="shared" si="25"/>
        <v>7.0244701984413283</v>
      </c>
      <c r="CR56" s="12">
        <f t="shared" si="86"/>
        <v>2.1073410595323985</v>
      </c>
      <c r="CS56" s="10">
        <f t="shared" si="26"/>
        <v>6.5854408110387439</v>
      </c>
    </row>
    <row r="57" spans="1:97" x14ac:dyDescent="0.3">
      <c r="J57">
        <f>SUM(J2:J56)</f>
        <v>27775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16" workbookViewId="0">
      <selection sqref="A1:XFD1"/>
    </sheetView>
  </sheetViews>
  <sheetFormatPr defaultColWidth="9.109375" defaultRowHeight="14.4" x14ac:dyDescent="0.3"/>
  <cols>
    <col min="1" max="1" width="18" style="8" customWidth="1"/>
    <col min="2" max="16384" width="9.109375" style="8"/>
  </cols>
  <sheetData>
    <row r="1" spans="1:22" s="34" customFormat="1" ht="15" x14ac:dyDescent="0.25">
      <c r="A1" s="34" t="s">
        <v>11</v>
      </c>
      <c r="B1" s="34">
        <v>2013</v>
      </c>
      <c r="C1" s="34">
        <v>2015</v>
      </c>
      <c r="D1" s="34">
        <v>2020</v>
      </c>
      <c r="E1" s="34">
        <v>2025</v>
      </c>
      <c r="F1" s="34">
        <v>2030</v>
      </c>
      <c r="G1" s="34">
        <v>2035</v>
      </c>
      <c r="H1" s="34">
        <v>2040</v>
      </c>
      <c r="I1" s="34">
        <v>2045</v>
      </c>
      <c r="J1" s="34">
        <v>2050</v>
      </c>
      <c r="N1" s="34">
        <v>2013</v>
      </c>
      <c r="O1" s="34">
        <v>2015</v>
      </c>
      <c r="P1" s="34">
        <v>2020</v>
      </c>
      <c r="Q1" s="34">
        <v>2025</v>
      </c>
      <c r="R1" s="34">
        <v>2030</v>
      </c>
      <c r="S1" s="34">
        <v>2035</v>
      </c>
      <c r="T1" s="34">
        <v>2040</v>
      </c>
      <c r="U1" s="34">
        <v>2045</v>
      </c>
      <c r="V1" s="34">
        <v>2050</v>
      </c>
    </row>
    <row r="2" spans="1:22" ht="15" x14ac:dyDescent="0.25">
      <c r="A2" s="8" t="s">
        <v>116</v>
      </c>
      <c r="B2" s="8">
        <v>21.053999999999998</v>
      </c>
      <c r="C2" s="8">
        <v>13.143764992076701</v>
      </c>
      <c r="D2" s="8">
        <v>3.2549406913861931</v>
      </c>
      <c r="E2" s="8">
        <v>22.017500906831248</v>
      </c>
      <c r="F2" s="8">
        <v>22.017500906831248</v>
      </c>
      <c r="G2" s="8">
        <v>22.017500906831248</v>
      </c>
      <c r="H2" s="8">
        <v>22.017500906831248</v>
      </c>
      <c r="I2" s="8">
        <v>22.017500906831248</v>
      </c>
      <c r="J2" s="8">
        <v>22.017500906831248</v>
      </c>
      <c r="N2" s="8">
        <v>21.053999999999998</v>
      </c>
      <c r="O2" s="8">
        <v>13.143764992076701</v>
      </c>
      <c r="P2" s="8">
        <v>3.2549406913861931</v>
      </c>
      <c r="Q2" s="8">
        <v>22.017500906831248</v>
      </c>
      <c r="R2" s="8">
        <v>22.017500906831248</v>
      </c>
      <c r="S2" s="8">
        <v>22.017500906831248</v>
      </c>
      <c r="T2" s="8">
        <v>22.017500906831248</v>
      </c>
      <c r="U2" s="8">
        <v>22.017500906831248</v>
      </c>
      <c r="V2" s="8">
        <v>22.017500906831248</v>
      </c>
    </row>
    <row r="3" spans="1:22" ht="15" x14ac:dyDescent="0.25">
      <c r="A3" s="8" t="s">
        <v>117</v>
      </c>
      <c r="B3" s="8">
        <v>125.80199999999999</v>
      </c>
      <c r="C3" s="8">
        <v>109.13616345057952</v>
      </c>
      <c r="D3" s="8">
        <v>51.490399366743823</v>
      </c>
      <c r="E3" s="8">
        <v>64.540796576063286</v>
      </c>
      <c r="F3" s="8">
        <v>155.4593553521386</v>
      </c>
      <c r="G3" s="8">
        <v>155.4593553521386</v>
      </c>
      <c r="H3" s="8">
        <v>155.4593553521386</v>
      </c>
      <c r="I3" s="8">
        <v>155.4593553521386</v>
      </c>
      <c r="J3" s="8">
        <v>155.4593553521386</v>
      </c>
      <c r="N3" s="8">
        <v>125.80199999999999</v>
      </c>
      <c r="O3" s="8">
        <v>109.13616345057952</v>
      </c>
      <c r="P3" s="8">
        <v>51.490399366743823</v>
      </c>
      <c r="Q3" s="8">
        <v>64.540796576063286</v>
      </c>
      <c r="R3" s="8">
        <v>155.4593553521386</v>
      </c>
      <c r="S3" s="8">
        <v>155.4593553521386</v>
      </c>
      <c r="T3" s="8">
        <v>155.4593553521386</v>
      </c>
      <c r="U3" s="8">
        <v>155.4593553521386</v>
      </c>
      <c r="V3" s="8">
        <v>155.4593553521386</v>
      </c>
    </row>
    <row r="4" spans="1:22" ht="15" x14ac:dyDescent="0.25">
      <c r="A4" s="8" t="s">
        <v>118</v>
      </c>
      <c r="B4" s="8">
        <v>136.32899999999998</v>
      </c>
      <c r="C4" s="8">
        <v>169.41315894454806</v>
      </c>
      <c r="D4" s="8">
        <v>195.31027274490862</v>
      </c>
      <c r="E4" s="8">
        <v>121.57193355048435</v>
      </c>
      <c r="F4" s="8">
        <v>154.38165445388253</v>
      </c>
      <c r="G4" s="8">
        <v>291.24152210547436</v>
      </c>
      <c r="H4" s="8">
        <v>291.24152210547436</v>
      </c>
      <c r="I4" s="8">
        <v>291.24152210547436</v>
      </c>
      <c r="J4" s="8">
        <v>291.24152210547436</v>
      </c>
      <c r="N4" s="8">
        <v>136.32899999999998</v>
      </c>
      <c r="O4" s="8">
        <v>169.41315894454806</v>
      </c>
      <c r="P4" s="8">
        <v>195.31027274490862</v>
      </c>
      <c r="Q4" s="8">
        <v>121.57193355048435</v>
      </c>
      <c r="R4" s="8">
        <v>154.38165445388253</v>
      </c>
      <c r="S4" s="8">
        <v>291.24152210547436</v>
      </c>
      <c r="T4" s="8">
        <v>291.24152210547436</v>
      </c>
      <c r="U4" s="8">
        <v>291.24152210547436</v>
      </c>
      <c r="V4" s="8">
        <v>291.24152210547436</v>
      </c>
    </row>
    <row r="5" spans="1:22" ht="15" x14ac:dyDescent="0.25">
      <c r="A5" s="8" t="s">
        <v>119</v>
      </c>
      <c r="B5" s="8">
        <v>141.375</v>
      </c>
      <c r="C5" s="8">
        <v>175.40082618157132</v>
      </c>
      <c r="D5" s="8">
        <v>263.58597811630528</v>
      </c>
      <c r="E5" s="8">
        <v>280.8173340034823</v>
      </c>
      <c r="F5" s="8">
        <v>174.78017224848509</v>
      </c>
      <c r="G5" s="8">
        <v>223.57800587984369</v>
      </c>
      <c r="H5" s="8">
        <v>393.33216923009803</v>
      </c>
      <c r="I5" s="8">
        <v>393.33216923009803</v>
      </c>
      <c r="J5" s="8">
        <v>393.33216923009803</v>
      </c>
      <c r="N5" s="8">
        <v>141.375</v>
      </c>
      <c r="O5" s="8">
        <v>175.40082618157132</v>
      </c>
      <c r="P5" s="8">
        <v>263.58597811630528</v>
      </c>
      <c r="Q5" s="8">
        <v>280.8173340034823</v>
      </c>
      <c r="R5" s="8">
        <v>174.78017224848509</v>
      </c>
      <c r="S5" s="8">
        <v>223.57800587984369</v>
      </c>
      <c r="T5" s="8">
        <v>393.33216923009803</v>
      </c>
      <c r="U5" s="8">
        <v>393.33216923009803</v>
      </c>
      <c r="V5" s="8">
        <v>393.33216923009803</v>
      </c>
    </row>
    <row r="6" spans="1:22" ht="15" x14ac:dyDescent="0.25">
      <c r="A6" s="8" t="s">
        <v>120</v>
      </c>
      <c r="B6" s="8">
        <v>139.02599999999998</v>
      </c>
      <c r="C6" s="8">
        <v>168.13423377631784</v>
      </c>
      <c r="D6" s="8">
        <v>251.94664497368882</v>
      </c>
      <c r="E6" s="8">
        <v>335.49617737036493</v>
      </c>
      <c r="F6" s="8">
        <v>341.11316343458282</v>
      </c>
      <c r="G6" s="8">
        <v>212.6673194324523</v>
      </c>
      <c r="H6" s="8">
        <v>272.90619482085515</v>
      </c>
      <c r="I6" s="8">
        <v>465.88045039815779</v>
      </c>
      <c r="J6" s="8">
        <v>465.88045039815779</v>
      </c>
      <c r="N6" s="8">
        <v>139.02599999999998</v>
      </c>
      <c r="O6" s="8">
        <v>168.13423377631784</v>
      </c>
      <c r="P6" s="8">
        <v>251.94664497368882</v>
      </c>
      <c r="Q6" s="8">
        <v>335.49617737036493</v>
      </c>
      <c r="R6" s="8">
        <v>341.11316343458282</v>
      </c>
      <c r="S6" s="8">
        <v>212.6673194324523</v>
      </c>
      <c r="T6" s="8">
        <v>272.90619482085515</v>
      </c>
      <c r="U6" s="8">
        <v>465.88045039815779</v>
      </c>
      <c r="V6" s="8">
        <v>465.88045039815779</v>
      </c>
    </row>
    <row r="7" spans="1:22" ht="15" x14ac:dyDescent="0.25">
      <c r="A7" s="8" t="s">
        <v>121</v>
      </c>
      <c r="B7" s="8">
        <v>178.524</v>
      </c>
      <c r="C7" s="8">
        <v>188.62770256128661</v>
      </c>
      <c r="D7" s="8">
        <v>232.48957254836799</v>
      </c>
      <c r="E7" s="8">
        <v>305.73372940447456</v>
      </c>
      <c r="F7" s="8">
        <v>385.43796485346456</v>
      </c>
      <c r="G7" s="8">
        <v>383.1539519899701</v>
      </c>
      <c r="H7" s="8">
        <v>239.09968218819887</v>
      </c>
      <c r="I7" s="8">
        <v>307.37622433957944</v>
      </c>
      <c r="J7" s="8">
        <v>516.27069001570715</v>
      </c>
      <c r="N7" s="8">
        <v>178.524</v>
      </c>
      <c r="O7" s="8">
        <v>188.62770256128661</v>
      </c>
      <c r="P7" s="8">
        <v>232.48957254836799</v>
      </c>
      <c r="Q7" s="8">
        <v>305.73372940447456</v>
      </c>
      <c r="R7" s="8">
        <v>385.43796485346456</v>
      </c>
      <c r="S7" s="8">
        <v>383.1539519899701</v>
      </c>
      <c r="T7" s="8">
        <v>239.09968218819887</v>
      </c>
      <c r="U7" s="8">
        <v>307.37622433957944</v>
      </c>
      <c r="V7" s="8">
        <v>516.27069001570715</v>
      </c>
    </row>
    <row r="8" spans="1:22" ht="15" x14ac:dyDescent="0.25">
      <c r="A8" s="8" t="s">
        <v>122</v>
      </c>
      <c r="B8" s="8">
        <v>467.88599999999997</v>
      </c>
      <c r="C8" s="8">
        <v>381.95037559305723</v>
      </c>
      <c r="D8" s="8">
        <v>259.96633042755718</v>
      </c>
      <c r="E8" s="8">
        <v>286.78510770639343</v>
      </c>
      <c r="F8" s="8">
        <v>342.36084730980593</v>
      </c>
      <c r="G8" s="8">
        <v>419.239181386783</v>
      </c>
      <c r="H8" s="8">
        <v>411.27287601735753</v>
      </c>
      <c r="I8" s="8">
        <v>256.80527207099703</v>
      </c>
      <c r="J8" s="8">
        <v>330.56145072879474</v>
      </c>
      <c r="N8" s="8">
        <v>467.88599999999997</v>
      </c>
      <c r="O8" s="8">
        <v>381.95037559305723</v>
      </c>
      <c r="P8" s="8">
        <v>259.96633042755718</v>
      </c>
      <c r="Q8" s="8">
        <v>286.78510770639343</v>
      </c>
      <c r="R8" s="8">
        <v>342.36084730980593</v>
      </c>
      <c r="S8" s="8">
        <v>419.239181386783</v>
      </c>
      <c r="T8" s="8">
        <v>411.27287601735753</v>
      </c>
      <c r="U8" s="8">
        <v>256.80527207099703</v>
      </c>
      <c r="V8" s="8">
        <v>330.56145072879474</v>
      </c>
    </row>
    <row r="9" spans="1:22" ht="15" x14ac:dyDescent="0.25">
      <c r="A9" s="8" t="s">
        <v>123</v>
      </c>
      <c r="B9" s="8">
        <v>834.59099999999989</v>
      </c>
      <c r="C9" s="8">
        <v>725.82374017575432</v>
      </c>
      <c r="D9" s="8">
        <v>472.73113672778624</v>
      </c>
      <c r="E9" s="8">
        <v>327.33489636562024</v>
      </c>
      <c r="F9" s="8">
        <v>322.85678509450929</v>
      </c>
      <c r="G9" s="8">
        <v>365.75191190964762</v>
      </c>
      <c r="H9" s="8">
        <v>439.98155421714955</v>
      </c>
      <c r="I9" s="8">
        <v>427.96002346327373</v>
      </c>
      <c r="J9" s="8">
        <v>267.36863377961919</v>
      </c>
      <c r="N9" s="8">
        <v>834.59099999999989</v>
      </c>
      <c r="O9" s="8">
        <v>725.82374017575432</v>
      </c>
      <c r="P9" s="8">
        <v>472.73113672778624</v>
      </c>
      <c r="Q9" s="8">
        <v>327.33489636562024</v>
      </c>
      <c r="R9" s="8">
        <v>322.85678509450929</v>
      </c>
      <c r="S9" s="8">
        <v>365.75191190964762</v>
      </c>
      <c r="T9" s="8">
        <v>439.98155421714955</v>
      </c>
      <c r="U9" s="8">
        <v>427.96002346327373</v>
      </c>
      <c r="V9" s="8">
        <v>267.36863377961919</v>
      </c>
    </row>
    <row r="10" spans="1:22" ht="15" x14ac:dyDescent="0.25">
      <c r="A10" s="8" t="s">
        <v>124</v>
      </c>
      <c r="B10" s="8">
        <v>1306.74</v>
      </c>
      <c r="C10" s="8">
        <v>1152.3676157484076</v>
      </c>
      <c r="D10" s="8">
        <v>824.95041126017679</v>
      </c>
      <c r="E10" s="8">
        <v>560.11523608837661</v>
      </c>
      <c r="F10" s="8">
        <v>370.03068688449451</v>
      </c>
      <c r="G10" s="8">
        <v>343.96176503128322</v>
      </c>
      <c r="H10" s="8">
        <v>377.29229979477003</v>
      </c>
      <c r="I10" s="8">
        <v>448.60468571603923</v>
      </c>
      <c r="J10" s="8">
        <v>433.76392451598258</v>
      </c>
      <c r="N10" s="8">
        <v>1306.74</v>
      </c>
      <c r="O10" s="8">
        <v>1152.3676157484076</v>
      </c>
      <c r="P10" s="8">
        <v>824.95041126017679</v>
      </c>
      <c r="Q10" s="8">
        <v>560.11523608837661</v>
      </c>
      <c r="R10" s="8">
        <v>370.03068688449451</v>
      </c>
      <c r="S10" s="8">
        <v>343.96176503128322</v>
      </c>
      <c r="T10" s="8">
        <v>377.29229979477003</v>
      </c>
      <c r="U10" s="8">
        <v>448.60468571603923</v>
      </c>
      <c r="V10" s="8">
        <v>433.76392451598258</v>
      </c>
    </row>
    <row r="11" spans="1:22" ht="15" x14ac:dyDescent="0.25">
      <c r="A11" s="8" t="s">
        <v>125</v>
      </c>
      <c r="B11" s="8">
        <v>2149.0740000000001</v>
      </c>
      <c r="C11" s="8">
        <v>1841.9374268177651</v>
      </c>
      <c r="D11" s="8">
        <v>1233.9926366202528</v>
      </c>
      <c r="E11" s="8">
        <v>930.6648452024142</v>
      </c>
      <c r="F11" s="8">
        <v>634.66872418325499</v>
      </c>
      <c r="G11" s="8">
        <v>405.51958048501314</v>
      </c>
      <c r="H11" s="8">
        <v>359.16846380672018</v>
      </c>
      <c r="I11" s="8">
        <v>382.8519543226563</v>
      </c>
      <c r="J11" s="8">
        <v>450.32140171813347</v>
      </c>
      <c r="N11" s="8">
        <v>2149.0740000000001</v>
      </c>
      <c r="O11" s="8">
        <v>1841.9374268177651</v>
      </c>
      <c r="P11" s="8">
        <v>1233.9926366202528</v>
      </c>
      <c r="Q11" s="8">
        <v>930.6648452024142</v>
      </c>
      <c r="R11" s="8">
        <v>634.66872418325499</v>
      </c>
      <c r="S11" s="8">
        <v>405.51958048501314</v>
      </c>
      <c r="T11" s="8">
        <v>359.16846380672018</v>
      </c>
      <c r="U11" s="8">
        <v>382.8519543226563</v>
      </c>
      <c r="V11" s="8">
        <v>450.32140171813347</v>
      </c>
    </row>
    <row r="12" spans="1:22" ht="15" x14ac:dyDescent="0.25">
      <c r="A12" s="8" t="s">
        <v>27</v>
      </c>
      <c r="B12" s="8">
        <v>2447.136</v>
      </c>
      <c r="C12" s="8">
        <v>2352.2139761720096</v>
      </c>
      <c r="D12" s="8">
        <v>1958.2257890536462</v>
      </c>
      <c r="E12" s="8">
        <v>1337.1786201320758</v>
      </c>
      <c r="F12" s="8">
        <v>1048.3877050511924</v>
      </c>
      <c r="G12" s="8">
        <v>718.73285155411838</v>
      </c>
      <c r="H12" s="8">
        <v>444.50592924987598</v>
      </c>
      <c r="I12" s="8">
        <v>373.88553535514529</v>
      </c>
      <c r="J12" s="8">
        <v>385.50709644017707</v>
      </c>
      <c r="N12" s="8">
        <v>2447.136</v>
      </c>
      <c r="O12" s="8">
        <v>2352.2139761720096</v>
      </c>
      <c r="P12" s="8">
        <v>1958.2257890536462</v>
      </c>
      <c r="Q12" s="8">
        <v>1337.1786201320758</v>
      </c>
      <c r="R12" s="8">
        <v>1048.3877050511924</v>
      </c>
      <c r="S12" s="8">
        <v>718.73285155411838</v>
      </c>
      <c r="T12" s="8">
        <v>444.50592924987598</v>
      </c>
      <c r="U12" s="8">
        <v>373.88553535514529</v>
      </c>
      <c r="V12" s="8">
        <v>385.50709644017707</v>
      </c>
    </row>
    <row r="13" spans="1:22" ht="15" x14ac:dyDescent="0.25">
      <c r="A13" s="8" t="s">
        <v>126</v>
      </c>
      <c r="B13" s="8">
        <v>2624.355</v>
      </c>
      <c r="C13" s="8">
        <v>2457.3449094753846</v>
      </c>
      <c r="D13" s="8">
        <v>2229.8172740682444</v>
      </c>
      <c r="E13" s="8">
        <v>1862.8804166899752</v>
      </c>
      <c r="F13" s="8">
        <v>1236.9102531897863</v>
      </c>
      <c r="G13" s="8">
        <v>978.90546259320513</v>
      </c>
      <c r="H13" s="8">
        <v>671.50160585088736</v>
      </c>
      <c r="I13" s="8">
        <v>413.49936643088347</v>
      </c>
      <c r="J13" s="8">
        <v>344.66818289884043</v>
      </c>
      <c r="N13" s="8">
        <v>2624.355</v>
      </c>
      <c r="O13" s="8">
        <v>2457.3449094753846</v>
      </c>
      <c r="P13" s="8">
        <v>2229.8172740682444</v>
      </c>
      <c r="Q13" s="8">
        <v>1862.8804166899752</v>
      </c>
      <c r="R13" s="8">
        <v>1236.9102531897863</v>
      </c>
      <c r="S13" s="8">
        <v>978.90546259320513</v>
      </c>
      <c r="T13" s="8">
        <v>671.50160585088736</v>
      </c>
      <c r="U13" s="8">
        <v>413.49936643088347</v>
      </c>
      <c r="V13" s="8">
        <v>344.66818289884043</v>
      </c>
    </row>
    <row r="14" spans="1:22" ht="15" x14ac:dyDescent="0.25">
      <c r="A14" s="8" t="s">
        <v>127</v>
      </c>
      <c r="B14" s="8">
        <v>1505.7959999999998</v>
      </c>
      <c r="C14" s="8">
        <v>1809.4846252026894</v>
      </c>
      <c r="D14" s="8">
        <v>2068.1112379837023</v>
      </c>
      <c r="E14" s="8">
        <v>1877.1564060762712</v>
      </c>
      <c r="F14" s="8">
        <v>1563.8761461943272</v>
      </c>
      <c r="G14" s="8">
        <v>1038.242019343151</v>
      </c>
      <c r="H14" s="8">
        <v>822.62373784174076</v>
      </c>
      <c r="I14" s="8">
        <v>563.91636271279856</v>
      </c>
      <c r="J14" s="8">
        <v>348.30226621363244</v>
      </c>
      <c r="N14" s="8">
        <v>1505.7959999999998</v>
      </c>
      <c r="O14" s="8">
        <v>1809.4846252026894</v>
      </c>
      <c r="P14" s="8">
        <v>2068.1112379837023</v>
      </c>
      <c r="Q14" s="8">
        <v>1877.1564060762712</v>
      </c>
      <c r="R14" s="8">
        <v>1563.8761461943272</v>
      </c>
      <c r="S14" s="8">
        <v>1038.242019343151</v>
      </c>
      <c r="T14" s="8">
        <v>822.62373784174076</v>
      </c>
      <c r="U14" s="8">
        <v>563.91636271279856</v>
      </c>
      <c r="V14" s="8">
        <v>348.30226621363244</v>
      </c>
    </row>
    <row r="15" spans="1:22" ht="15" x14ac:dyDescent="0.25">
      <c r="A15" s="8" t="s">
        <v>128</v>
      </c>
      <c r="B15" s="8">
        <v>830.84999999999991</v>
      </c>
      <c r="C15" s="8">
        <v>963.08095628177614</v>
      </c>
      <c r="D15" s="8">
        <v>1357.7938210306961</v>
      </c>
      <c r="E15" s="8">
        <v>1533.0092643489618</v>
      </c>
      <c r="F15" s="8">
        <v>1392.183009955593</v>
      </c>
      <c r="G15" s="8">
        <v>1151.7096994643946</v>
      </c>
      <c r="H15" s="8">
        <v>765.01481328540649</v>
      </c>
      <c r="I15" s="8">
        <v>607.06916137202688</v>
      </c>
      <c r="J15" s="8">
        <v>415.60065065658438</v>
      </c>
      <c r="N15" s="8">
        <v>830.84999999999991</v>
      </c>
      <c r="O15" s="8">
        <v>963.08095628177614</v>
      </c>
      <c r="P15" s="8">
        <v>1357.7938210306961</v>
      </c>
      <c r="Q15" s="8">
        <v>1533.0092643489618</v>
      </c>
      <c r="R15" s="8">
        <v>1392.183009955593</v>
      </c>
      <c r="S15" s="8">
        <v>1151.7096994643946</v>
      </c>
      <c r="T15" s="8">
        <v>765.01481328540649</v>
      </c>
      <c r="U15" s="8">
        <v>607.06916137202688</v>
      </c>
      <c r="V15" s="8">
        <v>415.60065065658438</v>
      </c>
    </row>
    <row r="16" spans="1:22" ht="15" x14ac:dyDescent="0.25">
      <c r="A16" s="8" t="s">
        <v>129</v>
      </c>
      <c r="B16" s="8">
        <v>331.03499999999997</v>
      </c>
      <c r="C16" s="8">
        <v>412.29290347958977</v>
      </c>
      <c r="D16" s="8">
        <v>561.36179434126689</v>
      </c>
      <c r="E16" s="8">
        <v>793.29511647625623</v>
      </c>
      <c r="F16" s="8">
        <v>869.87682278663567</v>
      </c>
      <c r="G16" s="8">
        <v>790.88910694903177</v>
      </c>
      <c r="H16" s="8">
        <v>643.02981336363575</v>
      </c>
      <c r="I16" s="8">
        <v>427.74132326878021</v>
      </c>
      <c r="J16" s="8">
        <v>340.67505765945032</v>
      </c>
      <c r="N16" s="8">
        <v>331.03499999999997</v>
      </c>
      <c r="O16" s="8">
        <v>412.29290347958977</v>
      </c>
      <c r="P16" s="8">
        <v>561.36179434126689</v>
      </c>
      <c r="Q16" s="8">
        <v>793.29511647625623</v>
      </c>
      <c r="R16" s="8">
        <v>869.87682278663567</v>
      </c>
      <c r="S16" s="8">
        <v>790.88910694903177</v>
      </c>
      <c r="T16" s="8">
        <v>643.02981336363575</v>
      </c>
      <c r="U16" s="8">
        <v>427.74132326878021</v>
      </c>
      <c r="V16" s="8">
        <v>340.67505765945032</v>
      </c>
    </row>
    <row r="17" spans="1:22" ht="15" x14ac:dyDescent="0.25">
      <c r="A17" s="8" t="s">
        <v>130</v>
      </c>
      <c r="B17" s="8">
        <v>111.79499999999999</v>
      </c>
      <c r="C17" s="8">
        <v>142.43953844344165</v>
      </c>
      <c r="D17" s="8">
        <v>177.61268744523034</v>
      </c>
      <c r="E17" s="8">
        <v>241.8304464630809</v>
      </c>
      <c r="F17" s="8">
        <v>341.74558035171219</v>
      </c>
      <c r="G17" s="8">
        <v>374.73640447731151</v>
      </c>
      <c r="H17" s="8">
        <v>340.70908951099534</v>
      </c>
      <c r="I17" s="8">
        <v>277.01241591846639</v>
      </c>
      <c r="J17" s="8">
        <v>184.26775070822441</v>
      </c>
      <c r="N17" s="8">
        <v>111.79499999999999</v>
      </c>
      <c r="O17" s="8">
        <v>142.43953844344165</v>
      </c>
      <c r="P17" s="8">
        <v>177.61268744523034</v>
      </c>
      <c r="Q17" s="8">
        <v>241.8304464630809</v>
      </c>
      <c r="R17" s="8">
        <v>341.74558035171219</v>
      </c>
      <c r="S17" s="8">
        <v>374.73640447731151</v>
      </c>
      <c r="T17" s="8">
        <v>340.70908951099534</v>
      </c>
      <c r="U17" s="8">
        <v>277.01241591846639</v>
      </c>
      <c r="V17" s="8">
        <v>184.26775070822441</v>
      </c>
    </row>
    <row r="18" spans="1:22" ht="15" x14ac:dyDescent="0.25">
      <c r="A18" s="8" t="s">
        <v>131</v>
      </c>
      <c r="B18" s="8">
        <v>32.625</v>
      </c>
      <c r="C18" s="8">
        <v>45.906157396294539</v>
      </c>
      <c r="D18" s="8">
        <v>61.36188376730157</v>
      </c>
      <c r="E18" s="8">
        <v>76.514212287621277</v>
      </c>
      <c r="F18" s="8">
        <v>104.17874074447657</v>
      </c>
      <c r="G18" s="8">
        <v>147.22143029027984</v>
      </c>
      <c r="H18" s="8">
        <v>161.4336296381901</v>
      </c>
      <c r="I18" s="8">
        <v>146.7749178177672</v>
      </c>
      <c r="J18" s="8">
        <v>119.33486904998439</v>
      </c>
      <c r="N18" s="8">
        <v>32.625</v>
      </c>
      <c r="O18" s="8">
        <v>45.906157396294539</v>
      </c>
      <c r="P18" s="8">
        <v>61.36188376730157</v>
      </c>
      <c r="Q18" s="8">
        <v>76.514212287621277</v>
      </c>
      <c r="R18" s="8">
        <v>104.17874074447657</v>
      </c>
      <c r="S18" s="8">
        <v>147.22143029027984</v>
      </c>
      <c r="T18" s="8">
        <v>161.4336296381901</v>
      </c>
      <c r="U18" s="8">
        <v>146.7749178177672</v>
      </c>
      <c r="V18" s="8">
        <v>119.33486904998439</v>
      </c>
    </row>
    <row r="19" spans="1:22" ht="15" x14ac:dyDescent="0.25">
      <c r="A19" s="8" t="s">
        <v>132</v>
      </c>
      <c r="B19" s="8">
        <v>13.745999999999999</v>
      </c>
      <c r="C19" s="8">
        <v>15.281346034490474</v>
      </c>
      <c r="D19" s="8">
        <v>19.776027956404651</v>
      </c>
      <c r="E19" s="8">
        <v>26.434238839989678</v>
      </c>
      <c r="F19" s="8">
        <v>32.961748207320369</v>
      </c>
      <c r="G19" s="8">
        <v>44.879419369395954</v>
      </c>
      <c r="H19" s="8">
        <v>63.421886873882841</v>
      </c>
      <c r="I19" s="8">
        <v>69.544395651952669</v>
      </c>
      <c r="J19" s="8">
        <v>63.229532653008619</v>
      </c>
      <c r="N19" s="8">
        <v>13.745999999999999</v>
      </c>
      <c r="O19" s="8">
        <v>15.281346034490474</v>
      </c>
      <c r="P19" s="8">
        <v>19.776027956404651</v>
      </c>
      <c r="Q19" s="8">
        <v>26.434238839989678</v>
      </c>
      <c r="R19" s="8">
        <v>32.961748207320369</v>
      </c>
      <c r="S19" s="8">
        <v>44.879419369395954</v>
      </c>
      <c r="T19" s="8">
        <v>63.421886873882841</v>
      </c>
      <c r="U19" s="8">
        <v>69.544395651952669</v>
      </c>
      <c r="V19" s="8">
        <v>63.229532653008619</v>
      </c>
    </row>
    <row r="20" spans="1:22" ht="15" x14ac:dyDescent="0.25">
      <c r="A20" s="8" t="s">
        <v>28</v>
      </c>
      <c r="B20" s="8">
        <f t="shared" ref="B20:J20" si="0">SUM(B2:B19)</f>
        <v>13397.739</v>
      </c>
      <c r="C20" s="8">
        <f t="shared" si="0"/>
        <v>13123.979420727041</v>
      </c>
      <c r="D20" s="8">
        <f t="shared" si="0"/>
        <v>12223.778839123668</v>
      </c>
      <c r="E20" s="8">
        <f t="shared" si="0"/>
        <v>10983.376278488735</v>
      </c>
      <c r="F20" s="8">
        <f t="shared" si="0"/>
        <v>9493.2268612024945</v>
      </c>
      <c r="G20" s="8">
        <f t="shared" si="0"/>
        <v>8067.9064885203243</v>
      </c>
      <c r="H20" s="8">
        <f t="shared" si="0"/>
        <v>6874.0121240542067</v>
      </c>
      <c r="I20" s="8">
        <f t="shared" si="0"/>
        <v>6030.9726364330663</v>
      </c>
      <c r="J20" s="8">
        <f t="shared" si="0"/>
        <v>5527.8025050308388</v>
      </c>
    </row>
    <row r="23" spans="1:22" ht="15" x14ac:dyDescent="0.25">
      <c r="B23" s="8">
        <v>2013</v>
      </c>
      <c r="C23" s="8">
        <v>2015</v>
      </c>
      <c r="D23" s="8">
        <v>2020</v>
      </c>
      <c r="E23" s="8">
        <v>2025</v>
      </c>
      <c r="F23" s="8">
        <v>2030</v>
      </c>
      <c r="G23" s="8">
        <v>2035</v>
      </c>
      <c r="H23" s="8">
        <v>2040</v>
      </c>
      <c r="I23" s="8">
        <v>2045</v>
      </c>
      <c r="J23" s="8">
        <v>2050</v>
      </c>
    </row>
    <row r="24" spans="1:22" ht="15" x14ac:dyDescent="0.25">
      <c r="A24" s="8" t="s">
        <v>194</v>
      </c>
      <c r="B24" s="8">
        <v>5500.4009999999998</v>
      </c>
      <c r="C24" s="8">
        <v>4925.9350082413648</v>
      </c>
      <c r="D24" s="8">
        <v>3789.7183234771737</v>
      </c>
      <c r="E24" s="8">
        <v>3235.0775571745053</v>
      </c>
      <c r="F24" s="8">
        <v>2903.10685472145</v>
      </c>
      <c r="G24" s="8">
        <v>2822.5900944794371</v>
      </c>
      <c r="H24" s="8">
        <v>2961.7716184395931</v>
      </c>
      <c r="I24" s="8">
        <v>3151.5291579052455</v>
      </c>
      <c r="J24" s="8">
        <v>3326.2170987509371</v>
      </c>
    </row>
    <row r="25" spans="1:22" ht="15" x14ac:dyDescent="0.25">
      <c r="A25" s="8" t="s">
        <v>196</v>
      </c>
      <c r="B25" s="8">
        <v>7897.3380000000006</v>
      </c>
      <c r="C25" s="8">
        <v>8198.0444124856749</v>
      </c>
      <c r="D25" s="8">
        <v>8434.0605156464935</v>
      </c>
      <c r="E25" s="8">
        <v>7748.2987213142324</v>
      </c>
      <c r="F25" s="8">
        <v>6590.1200064810437</v>
      </c>
      <c r="G25" s="8">
        <v>5245.3163940408867</v>
      </c>
      <c r="H25" s="8">
        <v>3912.2405056146144</v>
      </c>
      <c r="I25" s="8">
        <v>2879.4434785278208</v>
      </c>
      <c r="J25" s="8">
        <v>2201.5854062799017</v>
      </c>
    </row>
    <row r="26" spans="1:22" ht="15" x14ac:dyDescent="0.25">
      <c r="A26" s="8" t="s">
        <v>28</v>
      </c>
      <c r="B26" s="8">
        <f t="shared" ref="B26:J26" si="1">SUM(B24:B25)</f>
        <v>13397.739000000001</v>
      </c>
      <c r="C26" s="8">
        <f t="shared" si="1"/>
        <v>13123.979420727039</v>
      </c>
      <c r="D26" s="8">
        <f t="shared" si="1"/>
        <v>12223.778839123668</v>
      </c>
      <c r="E26" s="8">
        <f t="shared" si="1"/>
        <v>10983.376278488737</v>
      </c>
      <c r="F26" s="8">
        <f t="shared" si="1"/>
        <v>9493.2268612024927</v>
      </c>
      <c r="G26" s="8">
        <f t="shared" si="1"/>
        <v>8067.9064885203243</v>
      </c>
      <c r="H26" s="8">
        <f t="shared" si="1"/>
        <v>6874.0121240542076</v>
      </c>
      <c r="I26" s="8">
        <f t="shared" si="1"/>
        <v>6030.9726364330663</v>
      </c>
      <c r="J26" s="8">
        <f t="shared" si="1"/>
        <v>5527.8025050308388</v>
      </c>
    </row>
    <row r="30" spans="1:22" ht="15" x14ac:dyDescent="0.25">
      <c r="B30" s="8">
        <v>21.053999999999998</v>
      </c>
      <c r="C30" s="8">
        <v>13.143764992076701</v>
      </c>
      <c r="D30" s="8">
        <v>3.2549406913861931</v>
      </c>
      <c r="E30" s="8">
        <v>22.017500906831248</v>
      </c>
      <c r="F30" s="8">
        <v>22.017500906831248</v>
      </c>
      <c r="G30" s="8">
        <v>22.017500906831248</v>
      </c>
      <c r="H30" s="8">
        <v>22.017500906831248</v>
      </c>
      <c r="I30" s="8">
        <v>22.017500906831248</v>
      </c>
      <c r="J30" s="8">
        <v>22.017500906831248</v>
      </c>
    </row>
    <row r="31" spans="1:22" ht="15" x14ac:dyDescent="0.25">
      <c r="A31" s="26"/>
      <c r="B31" s="8">
        <v>125.80199999999999</v>
      </c>
      <c r="C31" s="8">
        <v>109.13616345057952</v>
      </c>
      <c r="D31" s="8">
        <v>51.490399366743823</v>
      </c>
      <c r="E31" s="8">
        <v>64.540796576063286</v>
      </c>
      <c r="F31" s="8">
        <v>155.4593553521386</v>
      </c>
      <c r="G31" s="8">
        <v>155.4593553521386</v>
      </c>
      <c r="H31" s="8">
        <v>155.4593553521386</v>
      </c>
      <c r="I31" s="8">
        <v>155.4593553521386</v>
      </c>
      <c r="J31" s="8">
        <v>155.4593553521386</v>
      </c>
    </row>
    <row r="32" spans="1:22" ht="15" x14ac:dyDescent="0.25">
      <c r="B32" s="8">
        <v>136.32899999999998</v>
      </c>
      <c r="C32" s="8">
        <v>169.41315894454806</v>
      </c>
      <c r="D32" s="8">
        <v>195.31027274490862</v>
      </c>
      <c r="E32" s="8">
        <v>121.57193355048435</v>
      </c>
      <c r="F32" s="8">
        <v>154.38165445388253</v>
      </c>
      <c r="G32" s="8">
        <v>291.24152210547436</v>
      </c>
      <c r="H32" s="8">
        <v>291.24152210547436</v>
      </c>
      <c r="I32" s="8">
        <v>291.24152210547436</v>
      </c>
      <c r="J32" s="8">
        <v>291.24152210547436</v>
      </c>
    </row>
    <row r="33" spans="1:10" ht="15" x14ac:dyDescent="0.25">
      <c r="B33" s="8">
        <v>141.375</v>
      </c>
      <c r="C33" s="8">
        <v>175.40082618157132</v>
      </c>
      <c r="D33" s="8">
        <v>263.58597811630528</v>
      </c>
      <c r="E33" s="8">
        <v>280.8173340034823</v>
      </c>
      <c r="F33" s="8">
        <v>174.78017224848509</v>
      </c>
      <c r="G33" s="8">
        <v>223.57800587984369</v>
      </c>
      <c r="H33" s="8">
        <v>393.33216923009803</v>
      </c>
      <c r="I33" s="8">
        <v>393.33216923009803</v>
      </c>
      <c r="J33" s="8">
        <v>393.33216923009803</v>
      </c>
    </row>
    <row r="34" spans="1:10" ht="15" x14ac:dyDescent="0.25">
      <c r="B34" s="8">
        <v>139.02599999999998</v>
      </c>
      <c r="C34" s="8">
        <v>168.13423377631784</v>
      </c>
      <c r="D34" s="8">
        <v>251.94664497368882</v>
      </c>
      <c r="E34" s="8">
        <v>335.49617737036493</v>
      </c>
      <c r="F34" s="8">
        <v>341.11316343458282</v>
      </c>
      <c r="G34" s="8">
        <v>212.6673194324523</v>
      </c>
      <c r="H34" s="8">
        <v>272.90619482085515</v>
      </c>
      <c r="I34" s="8">
        <v>465.88045039815779</v>
      </c>
      <c r="J34" s="8">
        <v>465.88045039815779</v>
      </c>
    </row>
    <row r="35" spans="1:10" ht="15" x14ac:dyDescent="0.25">
      <c r="B35" s="8">
        <v>178.524</v>
      </c>
      <c r="C35" s="8">
        <v>188.62770256128661</v>
      </c>
      <c r="D35" s="8">
        <v>232.48957254836799</v>
      </c>
      <c r="E35" s="8">
        <v>305.73372940447456</v>
      </c>
      <c r="F35" s="8">
        <v>385.43796485346456</v>
      </c>
      <c r="G35" s="8">
        <v>383.1539519899701</v>
      </c>
      <c r="H35" s="8">
        <v>239.09968218819887</v>
      </c>
      <c r="I35" s="8">
        <v>307.37622433957944</v>
      </c>
      <c r="J35" s="8">
        <v>516.27069001570715</v>
      </c>
    </row>
    <row r="36" spans="1:10" ht="15" x14ac:dyDescent="0.25">
      <c r="B36" s="8">
        <v>467.88599999999997</v>
      </c>
      <c r="C36" s="8">
        <v>381.95037559305723</v>
      </c>
      <c r="D36" s="8">
        <v>259.96633042755718</v>
      </c>
      <c r="E36" s="8">
        <v>286.78510770639343</v>
      </c>
      <c r="F36" s="8">
        <v>342.36084730980593</v>
      </c>
      <c r="G36" s="8">
        <v>419.239181386783</v>
      </c>
      <c r="H36" s="8">
        <v>411.27287601735753</v>
      </c>
      <c r="I36" s="8">
        <v>256.80527207099703</v>
      </c>
      <c r="J36" s="8">
        <v>330.56145072879474</v>
      </c>
    </row>
    <row r="37" spans="1:10" ht="15" x14ac:dyDescent="0.25">
      <c r="B37" s="8">
        <v>834.59099999999989</v>
      </c>
      <c r="C37" s="8">
        <v>725.82374017575432</v>
      </c>
      <c r="D37" s="8">
        <v>472.73113672778624</v>
      </c>
      <c r="E37" s="8">
        <v>327.33489636562024</v>
      </c>
      <c r="F37" s="8">
        <v>322.85678509450929</v>
      </c>
      <c r="G37" s="8">
        <v>365.75191190964762</v>
      </c>
      <c r="H37" s="8">
        <v>439.98155421714955</v>
      </c>
      <c r="I37" s="8">
        <v>427.96002346327373</v>
      </c>
      <c r="J37" s="8">
        <v>267.36863377961919</v>
      </c>
    </row>
    <row r="38" spans="1:10" ht="15" x14ac:dyDescent="0.25">
      <c r="B38" s="8">
        <v>1306.74</v>
      </c>
      <c r="C38" s="8">
        <v>1152.3676157484076</v>
      </c>
      <c r="D38" s="8">
        <v>824.95041126017679</v>
      </c>
      <c r="E38" s="8">
        <v>560.11523608837661</v>
      </c>
      <c r="F38" s="8">
        <v>370.03068688449451</v>
      </c>
      <c r="G38" s="8">
        <v>343.96176503128322</v>
      </c>
      <c r="H38" s="8">
        <v>377.29229979477003</v>
      </c>
      <c r="I38" s="8">
        <v>448.60468571603923</v>
      </c>
      <c r="J38" s="8">
        <v>433.76392451598258</v>
      </c>
    </row>
    <row r="39" spans="1:10" ht="15" x14ac:dyDescent="0.25">
      <c r="B39" s="8">
        <v>2149.0740000000001</v>
      </c>
      <c r="C39" s="8">
        <v>1841.9374268177651</v>
      </c>
      <c r="D39" s="8">
        <v>1233.9926366202528</v>
      </c>
      <c r="E39" s="8">
        <v>930.6648452024142</v>
      </c>
      <c r="F39" s="8">
        <v>634.66872418325499</v>
      </c>
      <c r="G39" s="8">
        <v>405.51958048501314</v>
      </c>
      <c r="H39" s="8">
        <v>359.16846380672018</v>
      </c>
      <c r="I39" s="8">
        <v>382.8519543226563</v>
      </c>
      <c r="J39" s="8">
        <v>450.32140171813347</v>
      </c>
    </row>
    <row r="40" spans="1:10" ht="15" x14ac:dyDescent="0.25">
      <c r="A40" s="8" t="s">
        <v>195</v>
      </c>
      <c r="B40" s="8">
        <f t="shared" ref="B40:J40" si="2">SUM(B30:B39)</f>
        <v>5500.4009999999998</v>
      </c>
      <c r="C40" s="8">
        <f t="shared" si="2"/>
        <v>4925.9350082413648</v>
      </c>
      <c r="D40" s="8">
        <f t="shared" si="2"/>
        <v>3789.7183234771737</v>
      </c>
      <c r="E40" s="8">
        <f t="shared" si="2"/>
        <v>3235.0775571745053</v>
      </c>
      <c r="F40" s="8">
        <f t="shared" si="2"/>
        <v>2903.10685472145</v>
      </c>
      <c r="G40" s="8">
        <f t="shared" si="2"/>
        <v>2822.5900944794371</v>
      </c>
      <c r="H40" s="8">
        <f t="shared" si="2"/>
        <v>2961.7716184395931</v>
      </c>
      <c r="I40" s="8">
        <f t="shared" si="2"/>
        <v>3151.5291579052455</v>
      </c>
      <c r="J40" s="8">
        <f t="shared" si="2"/>
        <v>3326.2170987509371</v>
      </c>
    </row>
    <row r="44" spans="1:10" ht="15" x14ac:dyDescent="0.25">
      <c r="B44" s="8">
        <v>2447.136</v>
      </c>
      <c r="C44" s="8">
        <v>2352.2139761720096</v>
      </c>
      <c r="D44" s="8">
        <v>1958.2257890536462</v>
      </c>
      <c r="E44" s="8">
        <v>1337.1786201320758</v>
      </c>
      <c r="F44" s="8">
        <v>1048.3877050511924</v>
      </c>
      <c r="G44" s="8">
        <v>718.73285155411838</v>
      </c>
      <c r="H44" s="8">
        <v>444.50592924987598</v>
      </c>
      <c r="I44" s="8">
        <v>373.88553535514529</v>
      </c>
      <c r="J44" s="8">
        <v>385.50709644017707</v>
      </c>
    </row>
    <row r="45" spans="1:10" ht="15" x14ac:dyDescent="0.25">
      <c r="B45" s="8">
        <v>2624.355</v>
      </c>
      <c r="C45" s="8">
        <v>2457.3449094753846</v>
      </c>
      <c r="D45" s="8">
        <v>2229.8172740682444</v>
      </c>
      <c r="E45" s="8">
        <v>1862.8804166899752</v>
      </c>
      <c r="F45" s="8">
        <v>1236.9102531897863</v>
      </c>
      <c r="G45" s="8">
        <v>978.90546259320513</v>
      </c>
      <c r="H45" s="8">
        <v>671.50160585088736</v>
      </c>
      <c r="I45" s="8">
        <v>413.49936643088347</v>
      </c>
      <c r="J45" s="8">
        <v>344.66818289884043</v>
      </c>
    </row>
    <row r="46" spans="1:10" ht="15" x14ac:dyDescent="0.25">
      <c r="B46" s="8">
        <v>1505.7959999999998</v>
      </c>
      <c r="C46" s="8">
        <v>1809.4846252026894</v>
      </c>
      <c r="D46" s="8">
        <v>2068.1112379837023</v>
      </c>
      <c r="E46" s="8">
        <v>1877.1564060762712</v>
      </c>
      <c r="F46" s="8">
        <v>1563.8761461943272</v>
      </c>
      <c r="G46" s="8">
        <v>1038.242019343151</v>
      </c>
      <c r="H46" s="8">
        <v>822.62373784174076</v>
      </c>
      <c r="I46" s="8">
        <v>563.91636271279856</v>
      </c>
      <c r="J46" s="8">
        <v>348.30226621363244</v>
      </c>
    </row>
    <row r="47" spans="1:10" ht="15" x14ac:dyDescent="0.25">
      <c r="B47" s="8">
        <v>830.84999999999991</v>
      </c>
      <c r="C47" s="8">
        <v>963.08095628177614</v>
      </c>
      <c r="D47" s="8">
        <v>1357.7938210306961</v>
      </c>
      <c r="E47" s="8">
        <v>1533.0092643489618</v>
      </c>
      <c r="F47" s="8">
        <v>1392.183009955593</v>
      </c>
      <c r="G47" s="8">
        <v>1151.7096994643946</v>
      </c>
      <c r="H47" s="8">
        <v>765.01481328540649</v>
      </c>
      <c r="I47" s="8">
        <v>607.06916137202688</v>
      </c>
      <c r="J47" s="8">
        <v>415.60065065658438</v>
      </c>
    </row>
    <row r="48" spans="1:10" x14ac:dyDescent="0.3">
      <c r="B48" s="8">
        <v>331.03499999999997</v>
      </c>
      <c r="C48" s="8">
        <v>412.29290347958977</v>
      </c>
      <c r="D48" s="8">
        <v>561.36179434126689</v>
      </c>
      <c r="E48" s="8">
        <v>793.29511647625623</v>
      </c>
      <c r="F48" s="8">
        <v>869.87682278663567</v>
      </c>
      <c r="G48" s="8">
        <v>790.88910694903177</v>
      </c>
      <c r="H48" s="8">
        <v>643.02981336363575</v>
      </c>
      <c r="I48" s="8">
        <v>427.74132326878021</v>
      </c>
      <c r="J48" s="8">
        <v>340.67505765945032</v>
      </c>
    </row>
    <row r="49" spans="1:10" x14ac:dyDescent="0.3">
      <c r="B49" s="8">
        <v>111.79499999999999</v>
      </c>
      <c r="C49" s="8">
        <v>142.43953844344165</v>
      </c>
      <c r="D49" s="8">
        <v>177.61268744523034</v>
      </c>
      <c r="E49" s="8">
        <v>241.8304464630809</v>
      </c>
      <c r="F49" s="8">
        <v>341.74558035171219</v>
      </c>
      <c r="G49" s="8">
        <v>374.73640447731151</v>
      </c>
      <c r="H49" s="8">
        <v>340.70908951099534</v>
      </c>
      <c r="I49" s="8">
        <v>277.01241591846639</v>
      </c>
      <c r="J49" s="8">
        <v>184.26775070822441</v>
      </c>
    </row>
    <row r="50" spans="1:10" x14ac:dyDescent="0.3">
      <c r="B50" s="8">
        <v>32.625</v>
      </c>
      <c r="C50" s="8">
        <v>45.906157396294539</v>
      </c>
      <c r="D50" s="8">
        <v>61.36188376730157</v>
      </c>
      <c r="E50" s="8">
        <v>76.514212287621277</v>
      </c>
      <c r="F50" s="8">
        <v>104.17874074447657</v>
      </c>
      <c r="G50" s="8">
        <v>147.22143029027984</v>
      </c>
      <c r="H50" s="8">
        <v>161.4336296381901</v>
      </c>
      <c r="I50" s="8">
        <v>146.7749178177672</v>
      </c>
      <c r="J50" s="8">
        <v>119.33486904998439</v>
      </c>
    </row>
    <row r="51" spans="1:10" x14ac:dyDescent="0.3">
      <c r="B51" s="8">
        <v>13.745999999999999</v>
      </c>
      <c r="C51" s="8">
        <v>15.281346034490474</v>
      </c>
      <c r="D51" s="8">
        <v>19.776027956404651</v>
      </c>
      <c r="E51" s="8">
        <v>26.434238839989678</v>
      </c>
      <c r="F51" s="8">
        <v>32.961748207320369</v>
      </c>
      <c r="G51" s="8">
        <v>44.879419369395954</v>
      </c>
      <c r="H51" s="8">
        <v>63.421886873882841</v>
      </c>
      <c r="I51" s="8">
        <v>69.544395651952669</v>
      </c>
      <c r="J51" s="8">
        <v>63.229532653008619</v>
      </c>
    </row>
    <row r="52" spans="1:10" x14ac:dyDescent="0.3">
      <c r="A52" s="8" t="s">
        <v>197</v>
      </c>
      <c r="B52" s="8">
        <f t="shared" ref="B52:J52" si="3">SUM(B44:B51)</f>
        <v>7897.3380000000006</v>
      </c>
      <c r="C52" s="8">
        <f t="shared" si="3"/>
        <v>8198.0444124856749</v>
      </c>
      <c r="D52" s="8">
        <f t="shared" si="3"/>
        <v>8434.0605156464935</v>
      </c>
      <c r="E52" s="8">
        <f t="shared" si="3"/>
        <v>7748.2987213142324</v>
      </c>
      <c r="F52" s="8">
        <f t="shared" si="3"/>
        <v>6590.1200064810437</v>
      </c>
      <c r="G52" s="8">
        <f t="shared" si="3"/>
        <v>5245.3163940408867</v>
      </c>
      <c r="H52" s="8">
        <f t="shared" si="3"/>
        <v>3912.2405056146144</v>
      </c>
      <c r="I52" s="8">
        <f t="shared" si="3"/>
        <v>2879.4434785278208</v>
      </c>
      <c r="J52" s="8">
        <f t="shared" si="3"/>
        <v>2201.5854062799017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opLeftCell="A40" workbookViewId="0">
      <selection activeCell="C56" sqref="C56:K56"/>
    </sheetView>
  </sheetViews>
  <sheetFormatPr defaultColWidth="9.109375" defaultRowHeight="14.4" x14ac:dyDescent="0.3"/>
  <cols>
    <col min="1" max="1" width="41.88671875" style="15" customWidth="1"/>
    <col min="2" max="2" width="16" style="15" customWidth="1"/>
    <col min="3" max="4" width="12.33203125" style="15" customWidth="1"/>
    <col min="5" max="10" width="10.5546875" style="15" bestFit="1" customWidth="1"/>
    <col min="11" max="11" width="12" style="15" bestFit="1" customWidth="1"/>
    <col min="12" max="14" width="11.88671875" style="15" customWidth="1"/>
    <col min="15" max="15" width="11.88671875" style="15" bestFit="1" customWidth="1"/>
    <col min="16" max="17" width="11.88671875" style="15" customWidth="1"/>
    <col min="18" max="18" width="11.88671875" style="15" bestFit="1" customWidth="1"/>
    <col min="19" max="21" width="11.88671875" style="15" customWidth="1"/>
    <col min="22" max="23" width="9.109375" style="15"/>
    <col min="24" max="24" width="11.88671875" style="15" customWidth="1"/>
    <col min="25" max="25" width="11.88671875" style="15" bestFit="1" customWidth="1"/>
    <col min="26" max="27" width="11.88671875" style="15" customWidth="1"/>
    <col min="28" max="28" width="11.88671875" style="15" bestFit="1" customWidth="1"/>
    <col min="29" max="30" width="11.88671875" style="15" customWidth="1"/>
    <col min="31" max="32" width="9.109375" style="15"/>
    <col min="33" max="33" width="11.88671875" style="15" customWidth="1"/>
    <col min="34" max="16384" width="9.109375" style="15"/>
  </cols>
  <sheetData>
    <row r="1" spans="1:33" ht="15" x14ac:dyDescent="0.25">
      <c r="C1" s="15" t="s">
        <v>139</v>
      </c>
      <c r="D1" s="15" t="s">
        <v>139</v>
      </c>
    </row>
    <row r="2" spans="1:33" ht="15" x14ac:dyDescent="0.25">
      <c r="A2" s="15" t="s">
        <v>134</v>
      </c>
      <c r="B2" s="15" t="s">
        <v>144</v>
      </c>
      <c r="C2" s="31">
        <v>2013</v>
      </c>
      <c r="D2" s="31">
        <v>2015</v>
      </c>
      <c r="E2" s="31">
        <v>2021</v>
      </c>
      <c r="F2" s="31">
        <v>2025</v>
      </c>
      <c r="G2" s="31">
        <v>2030</v>
      </c>
      <c r="H2" s="31">
        <v>2035</v>
      </c>
      <c r="I2" s="31">
        <v>2040</v>
      </c>
      <c r="J2" s="31">
        <v>2045</v>
      </c>
      <c r="K2" s="31">
        <v>2050</v>
      </c>
    </row>
    <row r="3" spans="1:33" ht="15.75" x14ac:dyDescent="0.25">
      <c r="A3" s="35" t="s">
        <v>136</v>
      </c>
      <c r="C3" s="30">
        <v>30830</v>
      </c>
      <c r="D3" s="30">
        <v>29814</v>
      </c>
      <c r="E3" s="30">
        <v>27770</v>
      </c>
      <c r="F3" s="30">
        <v>24040</v>
      </c>
      <c r="G3" s="30">
        <v>21590</v>
      </c>
      <c r="H3" s="30">
        <v>20370</v>
      </c>
      <c r="I3" s="30">
        <v>20142</v>
      </c>
      <c r="J3" s="30">
        <v>20358</v>
      </c>
      <c r="K3" s="30">
        <v>20670</v>
      </c>
      <c r="L3" s="27"/>
      <c r="M3" s="27"/>
      <c r="N3" s="27"/>
      <c r="P3" s="27"/>
      <c r="Q3" s="27"/>
      <c r="S3" s="27"/>
      <c r="T3" s="27"/>
      <c r="W3" s="27"/>
      <c r="X3" s="27"/>
      <c r="Z3" s="27"/>
      <c r="AA3" s="27"/>
      <c r="AC3" s="27"/>
      <c r="AD3" s="27"/>
      <c r="AF3" s="27"/>
      <c r="AG3" s="27"/>
    </row>
    <row r="4" spans="1:33" ht="15.75" x14ac:dyDescent="0.25">
      <c r="A4" s="15" t="s">
        <v>140</v>
      </c>
      <c r="B4" s="15">
        <v>52.2</v>
      </c>
      <c r="C4" s="30">
        <f>C3*0.522</f>
        <v>16093.26</v>
      </c>
      <c r="D4" s="30">
        <f t="shared" ref="D4:K4" si="0">D3*0.522</f>
        <v>15562.908000000001</v>
      </c>
      <c r="E4" s="30">
        <f t="shared" si="0"/>
        <v>14495.94</v>
      </c>
      <c r="F4" s="30">
        <f t="shared" si="0"/>
        <v>12548.880000000001</v>
      </c>
      <c r="G4" s="30">
        <f t="shared" si="0"/>
        <v>11269.98</v>
      </c>
      <c r="H4" s="30">
        <f t="shared" si="0"/>
        <v>10633.140000000001</v>
      </c>
      <c r="I4" s="30">
        <f t="shared" si="0"/>
        <v>10514.124</v>
      </c>
      <c r="J4" s="30">
        <f t="shared" si="0"/>
        <v>10626.876</v>
      </c>
      <c r="K4" s="30">
        <f t="shared" si="0"/>
        <v>10789.74</v>
      </c>
      <c r="L4" s="28"/>
      <c r="M4" s="27"/>
      <c r="N4" s="28"/>
      <c r="P4" s="28"/>
      <c r="Q4" s="27"/>
      <c r="S4" s="28"/>
      <c r="T4" s="27"/>
      <c r="W4" s="28"/>
      <c r="X4" s="27"/>
      <c r="Z4" s="28"/>
      <c r="AA4" s="27"/>
      <c r="AC4" s="28"/>
      <c r="AD4" s="27"/>
      <c r="AF4" s="28"/>
      <c r="AG4" s="27"/>
    </row>
    <row r="5" spans="1:33" ht="15.75" x14ac:dyDescent="0.25">
      <c r="A5" s="15" t="s">
        <v>141</v>
      </c>
      <c r="B5" s="15">
        <v>15.2</v>
      </c>
      <c r="C5" s="30">
        <f>C3*0.152</f>
        <v>4686.16</v>
      </c>
      <c r="D5" s="30">
        <f t="shared" ref="D5:K5" si="1">D3*0.152</f>
        <v>4531.7280000000001</v>
      </c>
      <c r="E5" s="30">
        <f t="shared" si="1"/>
        <v>4221.04</v>
      </c>
      <c r="F5" s="30">
        <f t="shared" si="1"/>
        <v>3654.08</v>
      </c>
      <c r="G5" s="30">
        <f t="shared" si="1"/>
        <v>3281.68</v>
      </c>
      <c r="H5" s="30">
        <f t="shared" si="1"/>
        <v>3096.24</v>
      </c>
      <c r="I5" s="30">
        <f t="shared" si="1"/>
        <v>3061.5839999999998</v>
      </c>
      <c r="J5" s="30">
        <f t="shared" si="1"/>
        <v>3094.4159999999997</v>
      </c>
      <c r="K5" s="30">
        <f t="shared" si="1"/>
        <v>3141.84</v>
      </c>
      <c r="L5" s="28"/>
      <c r="M5" s="27"/>
      <c r="N5" s="28"/>
      <c r="P5" s="28"/>
      <c r="Q5" s="27"/>
      <c r="S5" s="28"/>
      <c r="T5" s="27"/>
      <c r="W5" s="28"/>
      <c r="X5" s="27"/>
      <c r="Z5" s="28"/>
      <c r="AA5" s="27"/>
      <c r="AC5" s="28"/>
      <c r="AD5" s="27"/>
      <c r="AF5" s="28"/>
      <c r="AG5" s="27"/>
    </row>
    <row r="6" spans="1:33" ht="15.75" x14ac:dyDescent="0.25">
      <c r="A6" s="15" t="s">
        <v>142</v>
      </c>
      <c r="B6" s="15">
        <v>12.6</v>
      </c>
      <c r="C6" s="30">
        <f>C3*0.126</f>
        <v>3884.58</v>
      </c>
      <c r="D6" s="30">
        <f t="shared" ref="D6:K6" si="2">D3*0.126</f>
        <v>3756.5639999999999</v>
      </c>
      <c r="E6" s="30">
        <f t="shared" si="2"/>
        <v>3499.02</v>
      </c>
      <c r="F6" s="30">
        <f t="shared" si="2"/>
        <v>3029.04</v>
      </c>
      <c r="G6" s="30">
        <f t="shared" si="2"/>
        <v>2720.34</v>
      </c>
      <c r="H6" s="30">
        <f t="shared" si="2"/>
        <v>2566.62</v>
      </c>
      <c r="I6" s="30">
        <f t="shared" si="2"/>
        <v>2537.8919999999998</v>
      </c>
      <c r="J6" s="30">
        <f t="shared" si="2"/>
        <v>2565.1080000000002</v>
      </c>
      <c r="K6" s="30">
        <f t="shared" si="2"/>
        <v>2604.42</v>
      </c>
      <c r="L6" s="28"/>
      <c r="M6" s="27"/>
      <c r="N6" s="28"/>
      <c r="P6" s="28"/>
      <c r="Q6" s="27"/>
      <c r="S6" s="28"/>
      <c r="T6" s="27"/>
      <c r="W6" s="28"/>
      <c r="X6" s="27"/>
      <c r="Z6" s="28"/>
      <c r="AA6" s="27"/>
      <c r="AC6" s="28"/>
      <c r="AD6" s="27"/>
      <c r="AF6" s="28"/>
      <c r="AG6" s="27"/>
    </row>
    <row r="7" spans="1:33" ht="15.75" x14ac:dyDescent="0.25">
      <c r="A7" s="15" t="s">
        <v>143</v>
      </c>
      <c r="B7" s="15">
        <v>4.5</v>
      </c>
      <c r="C7" s="30">
        <f>C3*0.045</f>
        <v>1387.35</v>
      </c>
      <c r="D7" s="30">
        <f t="shared" ref="D7:K7" si="3">D3*0.045</f>
        <v>1341.6299999999999</v>
      </c>
      <c r="E7" s="30">
        <f t="shared" si="3"/>
        <v>1249.6499999999999</v>
      </c>
      <c r="F7" s="30">
        <f t="shared" si="3"/>
        <v>1081.8</v>
      </c>
      <c r="G7" s="30">
        <f t="shared" si="3"/>
        <v>971.55</v>
      </c>
      <c r="H7" s="30">
        <f t="shared" si="3"/>
        <v>916.65</v>
      </c>
      <c r="I7" s="30">
        <f t="shared" si="3"/>
        <v>906.39</v>
      </c>
      <c r="J7" s="30">
        <f t="shared" si="3"/>
        <v>916.11</v>
      </c>
      <c r="K7" s="30">
        <f t="shared" si="3"/>
        <v>930.15</v>
      </c>
      <c r="L7" s="28"/>
      <c r="M7" s="27"/>
      <c r="N7" s="28"/>
      <c r="P7" s="28"/>
      <c r="Q7" s="27"/>
      <c r="S7" s="28"/>
      <c r="T7" s="27"/>
      <c r="W7" s="28"/>
      <c r="X7" s="27"/>
      <c r="Z7" s="28"/>
      <c r="AA7" s="27"/>
      <c r="AC7" s="28"/>
      <c r="AD7" s="27"/>
      <c r="AF7" s="28"/>
      <c r="AG7" s="27"/>
    </row>
    <row r="8" spans="1:33" ht="15.75" x14ac:dyDescent="0.25">
      <c r="C8" s="30"/>
      <c r="D8" s="30"/>
      <c r="E8" s="30"/>
      <c r="F8" s="30"/>
      <c r="G8" s="30"/>
      <c r="H8" s="30"/>
      <c r="I8" s="30"/>
      <c r="J8" s="30"/>
      <c r="K8" s="30"/>
      <c r="L8" s="28"/>
      <c r="M8" s="27"/>
      <c r="N8" s="28"/>
      <c r="P8" s="28"/>
      <c r="Q8" s="27"/>
      <c r="S8" s="28"/>
      <c r="T8" s="27"/>
      <c r="W8" s="28"/>
      <c r="X8" s="27"/>
      <c r="Z8" s="28"/>
      <c r="AA8" s="27"/>
      <c r="AC8" s="28"/>
      <c r="AD8" s="27"/>
      <c r="AF8" s="28"/>
      <c r="AG8" s="27"/>
    </row>
    <row r="9" spans="1:33" ht="15.75" x14ac:dyDescent="0.25">
      <c r="C9" s="30"/>
      <c r="D9" s="30"/>
      <c r="E9" s="30"/>
      <c r="F9" s="30"/>
      <c r="G9" s="30"/>
      <c r="H9" s="30"/>
      <c r="I9" s="30"/>
      <c r="J9" s="30"/>
      <c r="K9" s="30"/>
      <c r="L9" s="28"/>
      <c r="M9" s="27"/>
      <c r="N9" s="28"/>
      <c r="P9" s="28"/>
      <c r="Q9" s="27"/>
      <c r="S9" s="28"/>
      <c r="T9" s="27"/>
      <c r="W9" s="28"/>
      <c r="X9" s="27"/>
      <c r="Z9" s="28"/>
      <c r="AA9" s="27"/>
      <c r="AC9" s="28"/>
      <c r="AD9" s="27"/>
      <c r="AF9" s="28"/>
      <c r="AG9" s="27"/>
    </row>
    <row r="10" spans="1:33" ht="15.75" x14ac:dyDescent="0.25">
      <c r="A10" s="15" t="s">
        <v>203</v>
      </c>
      <c r="C10" s="30">
        <v>4686.16</v>
      </c>
      <c r="D10" s="30">
        <v>4531.7280000000001</v>
      </c>
      <c r="E10" s="30">
        <v>4221.04</v>
      </c>
      <c r="F10" s="30">
        <v>3654.08</v>
      </c>
      <c r="G10" s="30">
        <v>3281.68</v>
      </c>
      <c r="H10" s="30">
        <v>3096.24</v>
      </c>
      <c r="I10" s="30">
        <v>3061.5839999999998</v>
      </c>
      <c r="J10" s="30">
        <v>3094.4159999999997</v>
      </c>
      <c r="K10" s="30">
        <v>3141.84</v>
      </c>
      <c r="L10" s="28"/>
      <c r="M10" s="27"/>
      <c r="N10" s="28"/>
      <c r="P10" s="28"/>
      <c r="Q10" s="27"/>
      <c r="S10" s="28"/>
      <c r="T10" s="27"/>
      <c r="W10" s="28"/>
      <c r="X10" s="27"/>
      <c r="Z10" s="28"/>
      <c r="AA10" s="27"/>
      <c r="AC10" s="28"/>
      <c r="AD10" s="27"/>
      <c r="AF10" s="28"/>
      <c r="AG10" s="27"/>
    </row>
    <row r="11" spans="1:33" ht="15.75" x14ac:dyDescent="0.25">
      <c r="A11" s="15" t="s">
        <v>204</v>
      </c>
      <c r="C11" s="30">
        <v>3884.58</v>
      </c>
      <c r="D11" s="30">
        <v>3756.5639999999999</v>
      </c>
      <c r="E11" s="30">
        <v>3499.02</v>
      </c>
      <c r="F11" s="30">
        <v>3029.04</v>
      </c>
      <c r="G11" s="30">
        <v>2720.34</v>
      </c>
      <c r="H11" s="30">
        <v>2566.62</v>
      </c>
      <c r="I11" s="30">
        <v>2537.8919999999998</v>
      </c>
      <c r="J11" s="30">
        <v>2565.1080000000002</v>
      </c>
      <c r="K11" s="30">
        <v>2604.42</v>
      </c>
      <c r="L11" s="28"/>
      <c r="M11" s="27"/>
      <c r="N11" s="28"/>
      <c r="P11" s="28"/>
      <c r="Q11" s="27"/>
      <c r="S11" s="28"/>
      <c r="T11" s="27"/>
      <c r="W11" s="28"/>
      <c r="X11" s="27"/>
      <c r="Z11" s="28"/>
      <c r="AA11" s="27"/>
      <c r="AC11" s="28"/>
      <c r="AD11" s="27"/>
      <c r="AF11" s="28"/>
      <c r="AG11" s="27"/>
    </row>
    <row r="12" spans="1:33" ht="15.75" x14ac:dyDescent="0.25">
      <c r="C12" s="30">
        <f>C11*2</f>
        <v>7769.16</v>
      </c>
      <c r="D12" s="30">
        <f t="shared" ref="D12:K12" si="4">D11*2</f>
        <v>7513.1279999999997</v>
      </c>
      <c r="E12" s="30">
        <f t="shared" si="4"/>
        <v>6998.04</v>
      </c>
      <c r="F12" s="30">
        <f t="shared" si="4"/>
        <v>6058.08</v>
      </c>
      <c r="G12" s="30">
        <f t="shared" si="4"/>
        <v>5440.68</v>
      </c>
      <c r="H12" s="30">
        <f t="shared" si="4"/>
        <v>5133.24</v>
      </c>
      <c r="I12" s="30">
        <f t="shared" si="4"/>
        <v>5075.7839999999997</v>
      </c>
      <c r="J12" s="30">
        <f t="shared" si="4"/>
        <v>5130.2160000000003</v>
      </c>
      <c r="K12" s="30">
        <f t="shared" si="4"/>
        <v>5208.84</v>
      </c>
      <c r="L12" s="28"/>
      <c r="M12" s="27"/>
      <c r="N12" s="28"/>
      <c r="P12" s="28"/>
      <c r="Q12" s="27"/>
      <c r="S12" s="28"/>
      <c r="T12" s="27"/>
      <c r="W12" s="28"/>
      <c r="X12" s="27"/>
      <c r="Z12" s="28"/>
      <c r="AA12" s="27"/>
      <c r="AC12" s="28"/>
      <c r="AD12" s="27"/>
      <c r="AF12" s="28"/>
      <c r="AG12" s="27"/>
    </row>
    <row r="13" spans="1:33" ht="15.75" x14ac:dyDescent="0.25">
      <c r="A13" s="15" t="s">
        <v>205</v>
      </c>
      <c r="C13" s="30">
        <v>1387.35</v>
      </c>
      <c r="D13" s="30">
        <v>1341.6299999999999</v>
      </c>
      <c r="E13" s="30">
        <v>1249.6499999999999</v>
      </c>
      <c r="F13" s="30">
        <v>1081.8</v>
      </c>
      <c r="G13" s="30">
        <v>971.55</v>
      </c>
      <c r="H13" s="30">
        <v>916.65</v>
      </c>
      <c r="I13" s="30">
        <v>906.39</v>
      </c>
      <c r="J13" s="30">
        <v>916.11</v>
      </c>
      <c r="K13" s="30">
        <v>930.15</v>
      </c>
      <c r="L13" s="28"/>
      <c r="M13" s="27"/>
      <c r="N13" s="28"/>
      <c r="P13" s="28"/>
      <c r="Q13" s="27"/>
      <c r="S13" s="28"/>
      <c r="T13" s="27"/>
      <c r="W13" s="28"/>
      <c r="X13" s="27"/>
      <c r="Z13" s="28"/>
      <c r="AA13" s="27"/>
      <c r="AC13" s="28"/>
      <c r="AD13" s="27"/>
      <c r="AF13" s="28"/>
      <c r="AG13" s="27"/>
    </row>
    <row r="14" spans="1:33" ht="15.75" x14ac:dyDescent="0.25">
      <c r="C14" s="30">
        <f>C13*3</f>
        <v>4162.0499999999993</v>
      </c>
      <c r="D14" s="30">
        <f t="shared" ref="D14:K14" si="5">D13*3</f>
        <v>4024.8899999999994</v>
      </c>
      <c r="E14" s="30">
        <f t="shared" si="5"/>
        <v>3748.95</v>
      </c>
      <c r="F14" s="30">
        <f t="shared" si="5"/>
        <v>3245.3999999999996</v>
      </c>
      <c r="G14" s="30">
        <f t="shared" si="5"/>
        <v>2914.6499999999996</v>
      </c>
      <c r="H14" s="30">
        <f t="shared" si="5"/>
        <v>2749.95</v>
      </c>
      <c r="I14" s="30">
        <f t="shared" si="5"/>
        <v>2719.17</v>
      </c>
      <c r="J14" s="30">
        <f t="shared" si="5"/>
        <v>2748.33</v>
      </c>
      <c r="K14" s="30">
        <f t="shared" si="5"/>
        <v>2790.45</v>
      </c>
      <c r="L14" s="28"/>
      <c r="M14" s="27"/>
      <c r="N14" s="28"/>
      <c r="P14" s="28"/>
      <c r="Q14" s="27"/>
      <c r="S14" s="28"/>
      <c r="T14" s="27"/>
      <c r="W14" s="28"/>
      <c r="X14" s="27"/>
      <c r="Z14" s="28"/>
      <c r="AA14" s="27"/>
      <c r="AC14" s="28"/>
      <c r="AD14" s="27"/>
      <c r="AF14" s="28"/>
      <c r="AG14" s="27"/>
    </row>
    <row r="15" spans="1:33" ht="15.75" x14ac:dyDescent="0.25">
      <c r="C15" s="30"/>
      <c r="D15" s="30"/>
      <c r="E15" s="30"/>
      <c r="F15" s="30"/>
      <c r="G15" s="30"/>
      <c r="H15" s="30"/>
      <c r="I15" s="30"/>
      <c r="J15" s="30"/>
      <c r="K15" s="30"/>
      <c r="L15" s="28"/>
      <c r="M15" s="27"/>
      <c r="N15" s="28"/>
      <c r="P15" s="28"/>
      <c r="Q15" s="27"/>
      <c r="S15" s="28"/>
      <c r="T15" s="27"/>
      <c r="W15" s="28"/>
      <c r="X15" s="27"/>
      <c r="Z15" s="28"/>
      <c r="AA15" s="27"/>
      <c r="AC15" s="28"/>
      <c r="AD15" s="27"/>
      <c r="AF15" s="28"/>
      <c r="AG15" s="27"/>
    </row>
    <row r="16" spans="1:33" ht="15.75" x14ac:dyDescent="0.25">
      <c r="A16" s="35" t="s">
        <v>221</v>
      </c>
      <c r="C16" s="30">
        <v>4686.16</v>
      </c>
      <c r="D16" s="30">
        <v>4531.7280000000001</v>
      </c>
      <c r="E16" s="30">
        <v>4221.04</v>
      </c>
      <c r="F16" s="30">
        <v>3654.08</v>
      </c>
      <c r="G16" s="30">
        <v>3281.68</v>
      </c>
      <c r="H16" s="30">
        <v>3096.24</v>
      </c>
      <c r="I16" s="30">
        <v>3061.5839999999998</v>
      </c>
      <c r="J16" s="30">
        <v>3094.4159999999997</v>
      </c>
      <c r="K16" s="30">
        <v>3141.84</v>
      </c>
      <c r="L16" s="28"/>
      <c r="M16" s="27"/>
      <c r="N16" s="28"/>
      <c r="P16" s="28"/>
      <c r="Q16" s="27"/>
      <c r="S16" s="28"/>
      <c r="T16" s="27"/>
      <c r="W16" s="28"/>
      <c r="X16" s="27"/>
      <c r="Z16" s="28"/>
      <c r="AA16" s="27"/>
      <c r="AC16" s="28"/>
      <c r="AD16" s="27"/>
      <c r="AF16" s="28"/>
      <c r="AG16" s="27"/>
    </row>
    <row r="17" spans="1:33" ht="15.75" x14ac:dyDescent="0.25">
      <c r="C17" s="30">
        <v>7769.16</v>
      </c>
      <c r="D17" s="30">
        <v>7513.1279999999997</v>
      </c>
      <c r="E17" s="30">
        <v>6998.04</v>
      </c>
      <c r="F17" s="30">
        <v>6058.08</v>
      </c>
      <c r="G17" s="30">
        <v>5440.68</v>
      </c>
      <c r="H17" s="30">
        <v>5133.24</v>
      </c>
      <c r="I17" s="30">
        <v>5075.7839999999997</v>
      </c>
      <c r="J17" s="30">
        <v>5130.2160000000003</v>
      </c>
      <c r="K17" s="30">
        <v>5208.84</v>
      </c>
      <c r="L17" s="28"/>
      <c r="M17" s="27"/>
      <c r="N17" s="28"/>
      <c r="P17" s="28"/>
      <c r="Q17" s="27"/>
      <c r="S17" s="28"/>
      <c r="T17" s="27"/>
      <c r="W17" s="28"/>
      <c r="X17" s="27"/>
      <c r="Z17" s="28"/>
      <c r="AA17" s="27"/>
      <c r="AC17" s="28"/>
      <c r="AD17" s="27"/>
      <c r="AF17" s="28"/>
      <c r="AG17" s="27"/>
    </row>
    <row r="18" spans="1:33" ht="15.75" x14ac:dyDescent="0.25">
      <c r="C18" s="30">
        <v>4162.0499999999993</v>
      </c>
      <c r="D18" s="30">
        <v>4024.8899999999994</v>
      </c>
      <c r="E18" s="30">
        <v>3748.95</v>
      </c>
      <c r="F18" s="30">
        <v>3245.3999999999996</v>
      </c>
      <c r="G18" s="30">
        <v>2914.6499999999996</v>
      </c>
      <c r="H18" s="30">
        <v>2749.95</v>
      </c>
      <c r="I18" s="30">
        <v>2719.17</v>
      </c>
      <c r="J18" s="30">
        <v>2748.33</v>
      </c>
      <c r="K18" s="30">
        <v>2790.45</v>
      </c>
      <c r="L18" s="28"/>
      <c r="M18" s="27"/>
      <c r="N18" s="28"/>
      <c r="P18" s="28"/>
      <c r="Q18" s="27"/>
      <c r="S18" s="28"/>
      <c r="T18" s="27"/>
      <c r="W18" s="28"/>
      <c r="X18" s="27"/>
      <c r="Z18" s="28"/>
      <c r="AA18" s="27"/>
      <c r="AC18" s="28"/>
      <c r="AD18" s="27"/>
      <c r="AF18" s="28"/>
      <c r="AG18" s="27"/>
    </row>
    <row r="19" spans="1:33" ht="15.75" x14ac:dyDescent="0.25">
      <c r="A19" s="35" t="s">
        <v>220</v>
      </c>
      <c r="C19" s="33">
        <f t="shared" ref="C19:K19" si="6">SUM(C16:C18)</f>
        <v>16617.37</v>
      </c>
      <c r="D19" s="33">
        <f t="shared" si="6"/>
        <v>16069.745999999999</v>
      </c>
      <c r="E19" s="33">
        <f t="shared" si="6"/>
        <v>14968.029999999999</v>
      </c>
      <c r="F19" s="33">
        <f t="shared" si="6"/>
        <v>12957.56</v>
      </c>
      <c r="G19" s="33">
        <f t="shared" si="6"/>
        <v>11637.01</v>
      </c>
      <c r="H19" s="33">
        <f t="shared" si="6"/>
        <v>10979.43</v>
      </c>
      <c r="I19" s="33">
        <f t="shared" si="6"/>
        <v>10856.538</v>
      </c>
      <c r="J19" s="33">
        <f t="shared" si="6"/>
        <v>10972.962</v>
      </c>
      <c r="K19" s="33">
        <f t="shared" si="6"/>
        <v>11141.130000000001</v>
      </c>
      <c r="L19" s="28"/>
      <c r="M19" s="27"/>
      <c r="N19" s="28"/>
      <c r="P19" s="28"/>
      <c r="Q19" s="27"/>
      <c r="S19" s="28"/>
      <c r="T19" s="27"/>
      <c r="W19" s="28"/>
      <c r="X19" s="27"/>
      <c r="Z19" s="28"/>
      <c r="AA19" s="27"/>
      <c r="AC19" s="28"/>
      <c r="AD19" s="27"/>
      <c r="AF19" s="28"/>
      <c r="AG19" s="27"/>
    </row>
    <row r="20" spans="1:33" ht="15.75" x14ac:dyDescent="0.25">
      <c r="C20" s="30"/>
      <c r="D20" s="30"/>
      <c r="E20" s="30"/>
      <c r="F20" s="30"/>
      <c r="G20" s="30"/>
      <c r="H20" s="30"/>
      <c r="I20" s="30"/>
      <c r="J20" s="30"/>
      <c r="K20" s="30"/>
      <c r="L20" s="28"/>
      <c r="M20" s="27"/>
      <c r="N20" s="28"/>
      <c r="P20" s="28"/>
      <c r="Q20" s="27"/>
      <c r="S20" s="28"/>
      <c r="T20" s="27"/>
      <c r="W20" s="28"/>
      <c r="X20" s="27"/>
      <c r="Z20" s="28"/>
      <c r="AA20" s="27"/>
      <c r="AC20" s="28"/>
      <c r="AD20" s="27"/>
      <c r="AF20" s="28"/>
      <c r="AG20" s="27"/>
    </row>
    <row r="21" spans="1:33" ht="15.75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28"/>
      <c r="M21" s="27"/>
      <c r="N21" s="28"/>
      <c r="P21" s="28"/>
      <c r="Q21" s="27"/>
      <c r="S21" s="28"/>
      <c r="T21" s="27"/>
      <c r="W21" s="28"/>
      <c r="X21" s="27"/>
      <c r="Z21" s="28"/>
      <c r="AA21" s="27"/>
      <c r="AC21" s="28"/>
      <c r="AD21" s="27"/>
      <c r="AF21" s="28"/>
      <c r="AG21" s="27"/>
    </row>
    <row r="22" spans="1:33" ht="15.75" x14ac:dyDescent="0.25">
      <c r="A22" s="35" t="s">
        <v>137</v>
      </c>
      <c r="C22" s="30">
        <v>63223</v>
      </c>
      <c r="D22" s="30">
        <v>56619.942623463961</v>
      </c>
      <c r="E22" s="30">
        <v>43559.980729622694</v>
      </c>
      <c r="F22" s="30">
        <v>37184.799507752934</v>
      </c>
      <c r="G22" s="30">
        <v>33369.0443071431</v>
      </c>
      <c r="H22" s="30">
        <v>32443.564304361353</v>
      </c>
      <c r="I22" s="30">
        <v>34043.351936087289</v>
      </c>
      <c r="J22" s="30">
        <v>36224.47307937064</v>
      </c>
      <c r="K22" s="30">
        <v>38232.380445413073</v>
      </c>
      <c r="L22" s="28"/>
      <c r="M22" s="27"/>
      <c r="N22" s="28"/>
      <c r="P22" s="29"/>
      <c r="Q22" s="27"/>
      <c r="S22" s="28"/>
      <c r="T22" s="27"/>
      <c r="W22" s="28"/>
      <c r="X22" s="27"/>
      <c r="Z22" s="28"/>
      <c r="AA22" s="27"/>
      <c r="AC22" s="28"/>
      <c r="AD22" s="27"/>
      <c r="AF22" s="28"/>
      <c r="AG22" s="27"/>
    </row>
    <row r="23" spans="1:33" ht="15.75" x14ac:dyDescent="0.25">
      <c r="A23" s="15" t="s">
        <v>140</v>
      </c>
      <c r="B23" s="15">
        <v>52.2</v>
      </c>
      <c r="C23" s="30">
        <f>C22*0.522</f>
        <v>33002.406000000003</v>
      </c>
      <c r="D23" s="30">
        <f t="shared" ref="D23:K23" si="7">D22*0.522</f>
        <v>29555.610049448191</v>
      </c>
      <c r="E23" s="30">
        <f t="shared" si="7"/>
        <v>22738.309940863048</v>
      </c>
      <c r="F23" s="30">
        <f t="shared" si="7"/>
        <v>19410.465343047032</v>
      </c>
      <c r="G23" s="30">
        <f t="shared" si="7"/>
        <v>17418.641128328698</v>
      </c>
      <c r="H23" s="30">
        <f t="shared" si="7"/>
        <v>16935.540566876625</v>
      </c>
      <c r="I23" s="30">
        <f t="shared" si="7"/>
        <v>17770.629710637564</v>
      </c>
      <c r="J23" s="30">
        <f t="shared" si="7"/>
        <v>18909.174947431475</v>
      </c>
      <c r="K23" s="30">
        <f t="shared" si="7"/>
        <v>19957.302592505624</v>
      </c>
      <c r="L23" s="28"/>
      <c r="M23" s="27"/>
      <c r="N23" s="28"/>
      <c r="P23" s="29"/>
      <c r="Q23" s="27"/>
      <c r="S23" s="28"/>
      <c r="T23" s="27"/>
      <c r="W23" s="28"/>
      <c r="X23" s="27"/>
      <c r="Z23" s="28"/>
      <c r="AA23" s="27"/>
      <c r="AC23" s="28"/>
      <c r="AD23" s="27"/>
      <c r="AF23" s="28"/>
      <c r="AG23" s="27"/>
    </row>
    <row r="24" spans="1:33" ht="15.75" x14ac:dyDescent="0.25">
      <c r="A24" s="15" t="s">
        <v>141</v>
      </c>
      <c r="B24" s="15">
        <v>15.2</v>
      </c>
      <c r="C24" s="30">
        <f>C22*0.152</f>
        <v>9609.8960000000006</v>
      </c>
      <c r="D24" s="30">
        <f t="shared" ref="D24:K24" si="8">D22*0.152</f>
        <v>8606.2312787665214</v>
      </c>
      <c r="E24" s="30">
        <f t="shared" si="8"/>
        <v>6621.1170709026492</v>
      </c>
      <c r="F24" s="30">
        <f t="shared" si="8"/>
        <v>5652.0895251784459</v>
      </c>
      <c r="G24" s="30">
        <f t="shared" si="8"/>
        <v>5072.0947346857511</v>
      </c>
      <c r="H24" s="30">
        <f t="shared" si="8"/>
        <v>4931.4217742629253</v>
      </c>
      <c r="I24" s="30">
        <f t="shared" si="8"/>
        <v>5174.5894942852674</v>
      </c>
      <c r="J24" s="30">
        <f t="shared" si="8"/>
        <v>5506.1199080643373</v>
      </c>
      <c r="K24" s="30">
        <f t="shared" si="8"/>
        <v>5811.3218277027872</v>
      </c>
      <c r="L24" s="28"/>
      <c r="M24" s="27"/>
      <c r="N24" s="28"/>
      <c r="P24" s="29"/>
      <c r="Q24" s="27"/>
      <c r="S24" s="28"/>
      <c r="T24" s="27"/>
      <c r="W24" s="28"/>
      <c r="X24" s="27"/>
      <c r="Z24" s="28"/>
      <c r="AA24" s="27"/>
      <c r="AC24" s="28"/>
      <c r="AD24" s="27"/>
      <c r="AF24" s="28"/>
      <c r="AG24" s="27"/>
    </row>
    <row r="25" spans="1:33" ht="15.75" x14ac:dyDescent="0.25">
      <c r="A25" s="15" t="s">
        <v>142</v>
      </c>
      <c r="B25" s="15">
        <v>12.6</v>
      </c>
      <c r="C25" s="30">
        <f>C22*0.126</f>
        <v>7966.098</v>
      </c>
      <c r="D25" s="30">
        <f t="shared" ref="D25:K25" si="9">D22*0.126</f>
        <v>7134.1127705564595</v>
      </c>
      <c r="E25" s="30">
        <f t="shared" si="9"/>
        <v>5488.5575719324597</v>
      </c>
      <c r="F25" s="30">
        <f t="shared" si="9"/>
        <v>4685.28473797687</v>
      </c>
      <c r="G25" s="30">
        <f t="shared" si="9"/>
        <v>4204.4995827000303</v>
      </c>
      <c r="H25" s="30">
        <f t="shared" si="9"/>
        <v>4087.8891023495303</v>
      </c>
      <c r="I25" s="30">
        <f t="shared" si="9"/>
        <v>4289.4623439469988</v>
      </c>
      <c r="J25" s="30">
        <f t="shared" si="9"/>
        <v>4564.283608000701</v>
      </c>
      <c r="K25" s="30">
        <f t="shared" si="9"/>
        <v>4817.2799361220468</v>
      </c>
      <c r="L25" s="28"/>
      <c r="M25" s="27"/>
      <c r="N25" s="28"/>
      <c r="P25" s="29"/>
      <c r="Q25" s="27"/>
      <c r="S25" s="28"/>
      <c r="T25" s="27"/>
      <c r="W25" s="28"/>
      <c r="X25" s="27"/>
      <c r="Z25" s="28"/>
      <c r="AA25" s="27"/>
      <c r="AC25" s="28"/>
      <c r="AD25" s="27"/>
      <c r="AF25" s="28"/>
      <c r="AG25" s="27"/>
    </row>
    <row r="26" spans="1:33" ht="15.75" x14ac:dyDescent="0.25">
      <c r="A26" s="15" t="s">
        <v>143</v>
      </c>
      <c r="B26" s="15">
        <v>4.5</v>
      </c>
      <c r="C26" s="30">
        <f>C22*0.045</f>
        <v>2845.0349999999999</v>
      </c>
      <c r="D26" s="30">
        <f t="shared" ref="D26:K26" si="10">D22*0.045</f>
        <v>2547.897418055878</v>
      </c>
      <c r="E26" s="30">
        <f t="shared" si="10"/>
        <v>1960.1991328330212</v>
      </c>
      <c r="F26" s="30">
        <f t="shared" si="10"/>
        <v>1673.3159778488819</v>
      </c>
      <c r="G26" s="30">
        <f t="shared" si="10"/>
        <v>1501.6069938214393</v>
      </c>
      <c r="H26" s="30">
        <f t="shared" si="10"/>
        <v>1459.9603936962608</v>
      </c>
      <c r="I26" s="30">
        <f t="shared" si="10"/>
        <v>1531.9508371239278</v>
      </c>
      <c r="J26" s="30">
        <f t="shared" si="10"/>
        <v>1630.1012885716787</v>
      </c>
      <c r="K26" s="30">
        <f t="shared" si="10"/>
        <v>1720.4571200435882</v>
      </c>
      <c r="L26" s="28"/>
      <c r="M26" s="27"/>
      <c r="N26" s="28"/>
      <c r="P26" s="29"/>
      <c r="Q26" s="27"/>
      <c r="S26" s="28"/>
      <c r="T26" s="27"/>
      <c r="W26" s="28"/>
      <c r="X26" s="27"/>
      <c r="Z26" s="28"/>
      <c r="AA26" s="27"/>
      <c r="AC26" s="28"/>
      <c r="AD26" s="27"/>
      <c r="AF26" s="28"/>
      <c r="AG26" s="27"/>
    </row>
    <row r="27" spans="1:33" ht="15.75" x14ac:dyDescent="0.25">
      <c r="C27" s="30"/>
      <c r="D27" s="30"/>
      <c r="E27" s="30"/>
      <c r="F27" s="30"/>
      <c r="G27" s="30"/>
      <c r="H27" s="30"/>
      <c r="I27" s="30"/>
      <c r="J27" s="30"/>
      <c r="K27" s="30"/>
      <c r="L27" s="28"/>
      <c r="M27" s="27"/>
      <c r="N27" s="28"/>
      <c r="P27" s="29"/>
      <c r="Q27" s="27"/>
      <c r="S27" s="28"/>
      <c r="T27" s="27"/>
      <c r="W27" s="28"/>
      <c r="X27" s="27"/>
      <c r="Z27" s="28"/>
      <c r="AA27" s="27"/>
      <c r="AC27" s="28"/>
      <c r="AD27" s="27"/>
      <c r="AF27" s="28"/>
      <c r="AG27" s="27"/>
    </row>
    <row r="28" spans="1:33" ht="15.75" x14ac:dyDescent="0.25">
      <c r="A28" s="15" t="s">
        <v>203</v>
      </c>
      <c r="C28" s="30">
        <v>9609.8960000000006</v>
      </c>
      <c r="D28" s="30">
        <v>8606.2312787665214</v>
      </c>
      <c r="E28" s="30">
        <v>6621.1170709026492</v>
      </c>
      <c r="F28" s="30">
        <v>5652.0895251784459</v>
      </c>
      <c r="G28" s="30">
        <v>5072.0947346857511</v>
      </c>
      <c r="H28" s="30">
        <v>4931.4217742629253</v>
      </c>
      <c r="I28" s="30">
        <v>5174.5894942852674</v>
      </c>
      <c r="J28" s="30">
        <v>5506.1199080643373</v>
      </c>
      <c r="K28" s="30">
        <v>5811.3218277027872</v>
      </c>
      <c r="L28" s="28"/>
      <c r="M28" s="27"/>
      <c r="N28" s="28"/>
      <c r="P28" s="29"/>
      <c r="Q28" s="27"/>
      <c r="S28" s="28"/>
      <c r="T28" s="27"/>
      <c r="W28" s="28"/>
      <c r="X28" s="27"/>
      <c r="Z28" s="28"/>
      <c r="AA28" s="27"/>
      <c r="AC28" s="28"/>
      <c r="AD28" s="27"/>
      <c r="AF28" s="28"/>
      <c r="AG28" s="27"/>
    </row>
    <row r="29" spans="1:33" ht="15.75" x14ac:dyDescent="0.25">
      <c r="A29" s="15" t="s">
        <v>204</v>
      </c>
      <c r="C29" s="30">
        <v>7966.098</v>
      </c>
      <c r="D29" s="30">
        <v>7134.1127705564595</v>
      </c>
      <c r="E29" s="30">
        <v>5488.5575719324597</v>
      </c>
      <c r="F29" s="30">
        <v>4685.28473797687</v>
      </c>
      <c r="G29" s="30">
        <v>4204.4995827000303</v>
      </c>
      <c r="H29" s="30">
        <v>4087.8891023495303</v>
      </c>
      <c r="I29" s="30">
        <v>4289.4623439469988</v>
      </c>
      <c r="J29" s="30">
        <v>4564.283608000701</v>
      </c>
      <c r="K29" s="30">
        <v>4817.2799361220468</v>
      </c>
      <c r="L29" s="28"/>
      <c r="M29" s="27"/>
      <c r="N29" s="28"/>
      <c r="P29" s="29"/>
      <c r="Q29" s="27"/>
      <c r="S29" s="28"/>
      <c r="T29" s="27"/>
      <c r="W29" s="28"/>
      <c r="X29" s="27"/>
      <c r="Z29" s="28"/>
      <c r="AA29" s="27"/>
      <c r="AC29" s="28"/>
      <c r="AD29" s="27"/>
      <c r="AF29" s="28"/>
      <c r="AG29" s="27"/>
    </row>
    <row r="30" spans="1:33" ht="15.75" x14ac:dyDescent="0.25">
      <c r="C30" s="30">
        <f>C29*2</f>
        <v>15932.196</v>
      </c>
      <c r="D30" s="30">
        <f t="shared" ref="D30" si="11">D29*2</f>
        <v>14268.225541112919</v>
      </c>
      <c r="E30" s="30">
        <f t="shared" ref="E30" si="12">E29*2</f>
        <v>10977.115143864919</v>
      </c>
      <c r="F30" s="30">
        <f t="shared" ref="F30" si="13">F29*2</f>
        <v>9370.56947595374</v>
      </c>
      <c r="G30" s="30">
        <f t="shared" ref="G30" si="14">G29*2</f>
        <v>8408.9991654000605</v>
      </c>
      <c r="H30" s="30">
        <f t="shared" ref="H30" si="15">H29*2</f>
        <v>8175.7782046990606</v>
      </c>
      <c r="I30" s="30">
        <f t="shared" ref="I30" si="16">I29*2</f>
        <v>8578.9246878939975</v>
      </c>
      <c r="J30" s="30">
        <f t="shared" ref="J30" si="17">J29*2</f>
        <v>9128.5672160014019</v>
      </c>
      <c r="K30" s="30">
        <f t="shared" ref="K30" si="18">K29*2</f>
        <v>9634.5598722440936</v>
      </c>
      <c r="L30" s="28"/>
      <c r="M30" s="27"/>
      <c r="N30" s="28"/>
      <c r="P30" s="29"/>
      <c r="Q30" s="27"/>
      <c r="S30" s="28"/>
      <c r="T30" s="27"/>
      <c r="W30" s="28"/>
      <c r="X30" s="27"/>
      <c r="Z30" s="28"/>
      <c r="AA30" s="27"/>
      <c r="AC30" s="28"/>
      <c r="AD30" s="27"/>
      <c r="AF30" s="28"/>
      <c r="AG30" s="27"/>
    </row>
    <row r="31" spans="1:33" ht="15.75" x14ac:dyDescent="0.25">
      <c r="A31" s="15" t="s">
        <v>205</v>
      </c>
      <c r="C31" s="30">
        <v>2845.0349999999999</v>
      </c>
      <c r="D31" s="30">
        <v>2547.897418055878</v>
      </c>
      <c r="E31" s="30">
        <v>1960.1991328330212</v>
      </c>
      <c r="F31" s="30">
        <v>1673.3159778488819</v>
      </c>
      <c r="G31" s="30">
        <v>1501.6069938214393</v>
      </c>
      <c r="H31" s="30">
        <v>1459.9603936962608</v>
      </c>
      <c r="I31" s="30">
        <v>1531.9508371239278</v>
      </c>
      <c r="J31" s="30">
        <v>1630.1012885716787</v>
      </c>
      <c r="K31" s="30">
        <v>1720.4571200435882</v>
      </c>
      <c r="L31" s="28"/>
      <c r="M31" s="27"/>
      <c r="N31" s="28"/>
      <c r="P31" s="29"/>
      <c r="Q31" s="27"/>
      <c r="S31" s="28"/>
      <c r="T31" s="27"/>
      <c r="W31" s="28"/>
      <c r="X31" s="27"/>
      <c r="Z31" s="28"/>
      <c r="AA31" s="27"/>
      <c r="AC31" s="28"/>
      <c r="AD31" s="27"/>
      <c r="AF31" s="28"/>
      <c r="AG31" s="27"/>
    </row>
    <row r="32" spans="1:33" ht="15.75" x14ac:dyDescent="0.25">
      <c r="C32" s="30">
        <f>C31*3</f>
        <v>8535.1049999999996</v>
      </c>
      <c r="D32" s="30">
        <f t="shared" ref="D32" si="19">D31*3</f>
        <v>7643.692254167634</v>
      </c>
      <c r="E32" s="30">
        <f t="shared" ref="E32" si="20">E31*3</f>
        <v>5880.5973984990633</v>
      </c>
      <c r="F32" s="30">
        <f t="shared" ref="F32" si="21">F31*3</f>
        <v>5019.9479335466458</v>
      </c>
      <c r="G32" s="30">
        <f t="shared" ref="G32" si="22">G31*3</f>
        <v>4504.8209814643178</v>
      </c>
      <c r="H32" s="30">
        <f t="shared" ref="H32" si="23">H31*3</f>
        <v>4379.8811810887819</v>
      </c>
      <c r="I32" s="30">
        <f t="shared" ref="I32" si="24">I31*3</f>
        <v>4595.8525113717833</v>
      </c>
      <c r="J32" s="30">
        <f t="shared" ref="J32" si="25">J31*3</f>
        <v>4890.3038657150355</v>
      </c>
      <c r="K32" s="30">
        <f t="shared" ref="K32" si="26">K31*3</f>
        <v>5161.3713601307645</v>
      </c>
      <c r="L32" s="28"/>
      <c r="M32" s="27"/>
      <c r="N32" s="28"/>
      <c r="P32" s="29"/>
      <c r="Q32" s="27"/>
      <c r="S32" s="28"/>
      <c r="T32" s="27"/>
      <c r="W32" s="28"/>
      <c r="X32" s="27"/>
      <c r="Z32" s="28"/>
      <c r="AA32" s="27"/>
      <c r="AC32" s="28"/>
      <c r="AD32" s="27"/>
      <c r="AF32" s="28"/>
      <c r="AG32" s="27"/>
    </row>
    <row r="33" spans="1:33" ht="15.75" x14ac:dyDescent="0.25">
      <c r="C33" s="30"/>
      <c r="D33" s="30"/>
      <c r="E33" s="30"/>
      <c r="F33" s="30"/>
      <c r="G33" s="30"/>
      <c r="H33" s="30"/>
      <c r="I33" s="30"/>
      <c r="J33" s="30"/>
      <c r="K33" s="30"/>
      <c r="M33" s="27"/>
      <c r="Q33" s="27"/>
      <c r="T33" s="27"/>
      <c r="X33" s="27"/>
      <c r="AA33" s="27"/>
      <c r="AD33" s="27"/>
      <c r="AG33" s="27"/>
    </row>
    <row r="34" spans="1:33" ht="15.75" x14ac:dyDescent="0.25">
      <c r="A34" s="35" t="s">
        <v>207</v>
      </c>
      <c r="C34" s="30">
        <v>9609.8960000000006</v>
      </c>
      <c r="D34" s="30">
        <v>8606.2312787665214</v>
      </c>
      <c r="E34" s="30">
        <v>6621.1170709026492</v>
      </c>
      <c r="F34" s="30">
        <v>5652.0895251784459</v>
      </c>
      <c r="G34" s="30">
        <v>5072.0947346857511</v>
      </c>
      <c r="H34" s="30">
        <v>4931.4217742629253</v>
      </c>
      <c r="I34" s="30">
        <v>5174.5894942852674</v>
      </c>
      <c r="J34" s="30">
        <v>5506.1199080643373</v>
      </c>
      <c r="K34" s="30">
        <v>5811.3218277027872</v>
      </c>
      <c r="M34" s="27"/>
      <c r="Q34" s="27"/>
      <c r="T34" s="27"/>
      <c r="X34" s="27"/>
      <c r="AA34" s="27"/>
      <c r="AD34" s="27"/>
      <c r="AG34" s="27"/>
    </row>
    <row r="35" spans="1:33" ht="15.75" x14ac:dyDescent="0.25">
      <c r="C35" s="30">
        <v>15932.196</v>
      </c>
      <c r="D35" s="30">
        <v>14268.225541112919</v>
      </c>
      <c r="E35" s="30">
        <v>10977.115143864919</v>
      </c>
      <c r="F35" s="30">
        <v>9370.56947595374</v>
      </c>
      <c r="G35" s="30">
        <v>8408.9991654000605</v>
      </c>
      <c r="H35" s="30">
        <v>8175.7782046990606</v>
      </c>
      <c r="I35" s="30">
        <v>8578.9246878939975</v>
      </c>
      <c r="J35" s="30">
        <v>9128.5672160014019</v>
      </c>
      <c r="K35" s="30">
        <v>9634.5598722440936</v>
      </c>
      <c r="M35" s="27"/>
      <c r="Q35" s="27"/>
      <c r="T35" s="27"/>
      <c r="X35" s="27"/>
      <c r="AA35" s="27"/>
      <c r="AD35" s="27"/>
      <c r="AG35" s="27"/>
    </row>
    <row r="36" spans="1:33" ht="15.75" x14ac:dyDescent="0.25">
      <c r="C36" s="30">
        <v>8535.1049999999996</v>
      </c>
      <c r="D36" s="30">
        <v>7643.692254167634</v>
      </c>
      <c r="E36" s="30">
        <v>5880.5973984990633</v>
      </c>
      <c r="F36" s="30">
        <v>5019.9479335466458</v>
      </c>
      <c r="G36" s="30">
        <v>4504.8209814643178</v>
      </c>
      <c r="H36" s="30">
        <v>4379.8811810887819</v>
      </c>
      <c r="I36" s="30">
        <v>4595.8525113717833</v>
      </c>
      <c r="J36" s="30">
        <v>4890.3038657150355</v>
      </c>
      <c r="K36" s="30">
        <v>5161.3713601307645</v>
      </c>
      <c r="M36" s="27"/>
      <c r="Q36" s="27"/>
      <c r="T36" s="27"/>
      <c r="X36" s="27"/>
      <c r="AA36" s="27"/>
      <c r="AD36" s="27"/>
      <c r="AG36" s="27"/>
    </row>
    <row r="37" spans="1:33" ht="15.75" x14ac:dyDescent="0.25">
      <c r="A37" s="35" t="s">
        <v>206</v>
      </c>
      <c r="C37" s="30">
        <f t="shared" ref="C37:K37" si="27">SUM(C34:C36)</f>
        <v>34077.197</v>
      </c>
      <c r="D37" s="30">
        <f t="shared" si="27"/>
        <v>30518.149074047076</v>
      </c>
      <c r="E37" s="30">
        <f t="shared" si="27"/>
        <v>23478.829613266633</v>
      </c>
      <c r="F37" s="30">
        <f t="shared" si="27"/>
        <v>20042.606934678832</v>
      </c>
      <c r="G37" s="30">
        <f t="shared" si="27"/>
        <v>17985.914881550132</v>
      </c>
      <c r="H37" s="30">
        <f t="shared" si="27"/>
        <v>17487.081160050766</v>
      </c>
      <c r="I37" s="30">
        <f t="shared" si="27"/>
        <v>18349.366693551048</v>
      </c>
      <c r="J37" s="30">
        <f t="shared" si="27"/>
        <v>19524.990989780774</v>
      </c>
      <c r="K37" s="30">
        <f t="shared" si="27"/>
        <v>20607.253060077644</v>
      </c>
      <c r="M37" s="27"/>
      <c r="Q37" s="27"/>
      <c r="T37" s="27"/>
      <c r="X37" s="27"/>
      <c r="AA37" s="27"/>
      <c r="AD37" s="27"/>
      <c r="AG37" s="27"/>
    </row>
    <row r="38" spans="1:33" ht="15.75" x14ac:dyDescent="0.25">
      <c r="C38" s="30"/>
      <c r="D38" s="30"/>
      <c r="E38" s="30"/>
      <c r="F38" s="30"/>
      <c r="G38" s="30"/>
      <c r="H38" s="30"/>
      <c r="I38" s="30"/>
      <c r="J38" s="30"/>
      <c r="K38" s="30"/>
      <c r="M38" s="27"/>
      <c r="Q38" s="27"/>
      <c r="T38" s="27"/>
      <c r="X38" s="27"/>
      <c r="AA38" s="27"/>
      <c r="AD38" s="27"/>
      <c r="AG38" s="27"/>
    </row>
    <row r="39" spans="1:33" ht="15.75" x14ac:dyDescent="0.25">
      <c r="C39" s="30"/>
      <c r="D39" s="30"/>
      <c r="E39" s="30"/>
      <c r="F39" s="30"/>
      <c r="G39" s="30"/>
      <c r="H39" s="30"/>
      <c r="I39" s="30"/>
      <c r="J39" s="30"/>
      <c r="K39" s="30"/>
      <c r="M39" s="27"/>
      <c r="Q39" s="27"/>
      <c r="T39" s="27"/>
      <c r="X39" s="27"/>
      <c r="AA39" s="27"/>
      <c r="AD39" s="27"/>
      <c r="AG39" s="27"/>
    </row>
    <row r="40" spans="1:33" ht="15" x14ac:dyDescent="0.25">
      <c r="C40" s="30"/>
      <c r="D40" s="30"/>
      <c r="E40" s="30"/>
      <c r="F40" s="30"/>
      <c r="G40" s="30"/>
      <c r="H40" s="30"/>
      <c r="I40" s="30"/>
      <c r="J40" s="30"/>
      <c r="K40" s="30"/>
    </row>
    <row r="41" spans="1:33" ht="15" x14ac:dyDescent="0.25">
      <c r="A41" s="35" t="s">
        <v>138</v>
      </c>
      <c r="C41" s="30">
        <v>90774</v>
      </c>
      <c r="D41" s="30">
        <v>94230.395545812382</v>
      </c>
      <c r="E41" s="30">
        <v>96943.224317775792</v>
      </c>
      <c r="F41" s="30">
        <v>89060.904842692325</v>
      </c>
      <c r="G41" s="30">
        <v>75748.50582162122</v>
      </c>
      <c r="H41" s="30">
        <v>60290.993034952742</v>
      </c>
      <c r="I41" s="30">
        <v>44968.281673731202</v>
      </c>
      <c r="J41" s="30">
        <v>33097.051477331275</v>
      </c>
      <c r="K41" s="30">
        <v>25305.579382527612</v>
      </c>
    </row>
    <row r="42" spans="1:33" ht="15" x14ac:dyDescent="0.25">
      <c r="A42" s="15" t="s">
        <v>140</v>
      </c>
      <c r="B42" s="15">
        <v>54</v>
      </c>
      <c r="C42" s="30">
        <f>C41*0.54</f>
        <v>49017.960000000006</v>
      </c>
      <c r="D42" s="30">
        <f t="shared" ref="D42:K42" si="28">D41*0.54</f>
        <v>50884.413594738689</v>
      </c>
      <c r="E42" s="30">
        <f t="shared" si="28"/>
        <v>52349.341131598929</v>
      </c>
      <c r="F42" s="30">
        <f t="shared" si="28"/>
        <v>48092.88861505386</v>
      </c>
      <c r="G42" s="30">
        <f t="shared" si="28"/>
        <v>40904.19314367546</v>
      </c>
      <c r="H42" s="30">
        <f t="shared" si="28"/>
        <v>32557.136238874482</v>
      </c>
      <c r="I42" s="30">
        <f t="shared" si="28"/>
        <v>24282.872103814851</v>
      </c>
      <c r="J42" s="30">
        <f t="shared" si="28"/>
        <v>17872.40779775889</v>
      </c>
      <c r="K42" s="30">
        <f t="shared" si="28"/>
        <v>13665.012866564912</v>
      </c>
    </row>
    <row r="43" spans="1:33" ht="15" x14ac:dyDescent="0.25">
      <c r="A43" s="15" t="s">
        <v>198</v>
      </c>
      <c r="B43" s="15">
        <v>30</v>
      </c>
      <c r="C43" s="30">
        <f>C41*0.3</f>
        <v>27232.2</v>
      </c>
      <c r="D43" s="30">
        <f t="shared" ref="D43:K43" si="29">D41*0.3</f>
        <v>28269.118663743713</v>
      </c>
      <c r="E43" s="30">
        <f t="shared" si="29"/>
        <v>29082.967295332735</v>
      </c>
      <c r="F43" s="30">
        <f t="shared" si="29"/>
        <v>26718.271452807698</v>
      </c>
      <c r="G43" s="30">
        <f t="shared" si="29"/>
        <v>22724.551746486366</v>
      </c>
      <c r="H43" s="30">
        <f t="shared" si="29"/>
        <v>18087.29791048582</v>
      </c>
      <c r="I43" s="30">
        <f t="shared" si="29"/>
        <v>13490.48450211936</v>
      </c>
      <c r="J43" s="30">
        <f t="shared" si="29"/>
        <v>9929.1154431993818</v>
      </c>
      <c r="K43" s="30">
        <f t="shared" si="29"/>
        <v>7591.6738147582837</v>
      </c>
    </row>
    <row r="44" spans="1:33" ht="15" x14ac:dyDescent="0.25">
      <c r="A44" s="35" t="s">
        <v>145</v>
      </c>
    </row>
    <row r="45" spans="1:33" ht="15" x14ac:dyDescent="0.25">
      <c r="A45" s="15" t="s">
        <v>146</v>
      </c>
      <c r="C45" s="30">
        <v>16093.26</v>
      </c>
      <c r="D45" s="30">
        <v>15562.908000000001</v>
      </c>
      <c r="E45" s="30">
        <v>14495.94</v>
      </c>
      <c r="F45" s="30">
        <v>12548.880000000001</v>
      </c>
      <c r="G45" s="30">
        <v>11269.98</v>
      </c>
      <c r="H45" s="30">
        <v>10633.140000000001</v>
      </c>
      <c r="I45" s="30">
        <v>10514.124</v>
      </c>
      <c r="J45" s="30">
        <v>10626.876</v>
      </c>
      <c r="K45" s="30">
        <v>10789.74</v>
      </c>
    </row>
    <row r="46" spans="1:33" ht="15" x14ac:dyDescent="0.25">
      <c r="C46" s="30">
        <v>33002.406000000003</v>
      </c>
      <c r="D46" s="30">
        <v>29555.610049448191</v>
      </c>
      <c r="E46" s="30">
        <v>22738.309940863048</v>
      </c>
      <c r="F46" s="30">
        <v>19410.465343047032</v>
      </c>
      <c r="G46" s="30">
        <v>17418.641128328698</v>
      </c>
      <c r="H46" s="30">
        <v>16935.540566876625</v>
      </c>
      <c r="I46" s="30">
        <v>17770.629710637564</v>
      </c>
      <c r="J46" s="30">
        <v>18909.174947431475</v>
      </c>
      <c r="K46" s="30">
        <v>19957.302592505624</v>
      </c>
    </row>
    <row r="47" spans="1:33" ht="15" x14ac:dyDescent="0.25">
      <c r="C47" s="30">
        <v>49017.960000000006</v>
      </c>
      <c r="D47" s="30">
        <v>50884.413594738689</v>
      </c>
      <c r="E47" s="30">
        <v>52349.341131598929</v>
      </c>
      <c r="F47" s="30">
        <v>48092.88861505386</v>
      </c>
      <c r="G47" s="30">
        <v>40904.19314367546</v>
      </c>
      <c r="H47" s="30">
        <v>32557.136238874482</v>
      </c>
      <c r="I47" s="30">
        <v>24282.872103814851</v>
      </c>
      <c r="J47" s="30">
        <v>17872.40779775889</v>
      </c>
      <c r="K47" s="30">
        <v>13665.012866564912</v>
      </c>
    </row>
    <row r="48" spans="1:33" ht="15" x14ac:dyDescent="0.25">
      <c r="A48" s="35" t="s">
        <v>206</v>
      </c>
      <c r="C48" s="30">
        <f t="shared" ref="C48:K48" si="30">SUM(C45:C47)</f>
        <v>98113.626000000018</v>
      </c>
      <c r="D48" s="30">
        <f t="shared" si="30"/>
        <v>96002.931644186872</v>
      </c>
      <c r="E48" s="30">
        <f t="shared" si="30"/>
        <v>89583.591072461975</v>
      </c>
      <c r="F48" s="30">
        <f t="shared" si="30"/>
        <v>80052.2339581009</v>
      </c>
      <c r="G48" s="30">
        <f t="shared" si="30"/>
        <v>69592.814272004151</v>
      </c>
      <c r="H48" s="30">
        <f t="shared" si="30"/>
        <v>60125.816805751107</v>
      </c>
      <c r="I48" s="30">
        <f t="shared" si="30"/>
        <v>52567.625814452418</v>
      </c>
      <c r="J48" s="30">
        <f t="shared" si="30"/>
        <v>47408.458745190364</v>
      </c>
      <c r="K48" s="30">
        <f t="shared" si="30"/>
        <v>44412.055459070536</v>
      </c>
    </row>
    <row r="50" spans="1:11" ht="15" x14ac:dyDescent="0.25">
      <c r="A50" s="35" t="s">
        <v>145</v>
      </c>
    </row>
    <row r="51" spans="1:11" ht="15" x14ac:dyDescent="0.25">
      <c r="A51" s="15" t="s">
        <v>208</v>
      </c>
      <c r="C51" s="30">
        <v>16617.37</v>
      </c>
      <c r="D51" s="30">
        <v>16069.745999999999</v>
      </c>
      <c r="E51" s="30">
        <v>14968.029999999999</v>
      </c>
      <c r="F51" s="30">
        <v>12957.56</v>
      </c>
      <c r="G51" s="30">
        <v>11637.01</v>
      </c>
      <c r="H51" s="30">
        <v>10979.43</v>
      </c>
      <c r="I51" s="30">
        <v>10856.538</v>
      </c>
      <c r="J51" s="30">
        <v>10972.962</v>
      </c>
      <c r="K51" s="30">
        <v>11141.130000000001</v>
      </c>
    </row>
    <row r="52" spans="1:11" ht="15" x14ac:dyDescent="0.25">
      <c r="C52" s="30">
        <v>34077.197</v>
      </c>
      <c r="D52" s="30">
        <v>30518.149074047076</v>
      </c>
      <c r="E52" s="30">
        <v>23478.829613266633</v>
      </c>
      <c r="F52" s="30">
        <v>20042.606934678832</v>
      </c>
      <c r="G52" s="30">
        <v>17985.914881550132</v>
      </c>
      <c r="H52" s="30">
        <v>17487.081160050766</v>
      </c>
      <c r="I52" s="30">
        <v>18349.366693551048</v>
      </c>
      <c r="J52" s="30">
        <v>19524.990989780774</v>
      </c>
      <c r="K52" s="30">
        <v>20607.253060077644</v>
      </c>
    </row>
    <row r="53" spans="1:11" ht="15" x14ac:dyDescent="0.25">
      <c r="A53" s="43" t="s">
        <v>28</v>
      </c>
      <c r="C53" s="30">
        <f t="shared" ref="C53:K53" si="31">SUM(C51:C52)</f>
        <v>50694.566999999995</v>
      </c>
      <c r="D53" s="30">
        <f t="shared" si="31"/>
        <v>46587.895074047075</v>
      </c>
      <c r="E53" s="30">
        <f t="shared" si="31"/>
        <v>38446.859613266628</v>
      </c>
      <c r="F53" s="30">
        <f t="shared" si="31"/>
        <v>33000.166934678833</v>
      </c>
      <c r="G53" s="30">
        <f t="shared" si="31"/>
        <v>29622.924881550134</v>
      </c>
      <c r="H53" s="30">
        <f t="shared" si="31"/>
        <v>28466.511160050766</v>
      </c>
      <c r="I53" s="30">
        <f t="shared" si="31"/>
        <v>29205.904693551049</v>
      </c>
      <c r="J53" s="30">
        <f t="shared" si="31"/>
        <v>30497.952989780773</v>
      </c>
      <c r="K53" s="30">
        <f t="shared" si="31"/>
        <v>31748.383060077645</v>
      </c>
    </row>
    <row r="54" spans="1:11" ht="15" x14ac:dyDescent="0.25"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5" x14ac:dyDescent="0.25">
      <c r="C55" s="31">
        <v>2013</v>
      </c>
      <c r="D55" s="31">
        <v>2015</v>
      </c>
      <c r="E55" s="31">
        <v>2020</v>
      </c>
      <c r="F55" s="31">
        <v>2025</v>
      </c>
      <c r="G55" s="31">
        <v>2030</v>
      </c>
      <c r="H55" s="31">
        <v>2035</v>
      </c>
      <c r="I55" s="31">
        <v>2040</v>
      </c>
      <c r="J55" s="31">
        <v>2045</v>
      </c>
      <c r="K55" s="31">
        <v>2050</v>
      </c>
    </row>
    <row r="56" spans="1:11" ht="15" x14ac:dyDescent="0.25">
      <c r="A56" s="15" t="s">
        <v>210</v>
      </c>
      <c r="C56" s="33">
        <v>50694.566999999995</v>
      </c>
      <c r="D56" s="33">
        <v>46587.895074047075</v>
      </c>
      <c r="E56" s="33">
        <v>38446.859613266628</v>
      </c>
      <c r="F56" s="33">
        <v>33000.166934678833</v>
      </c>
      <c r="G56" s="33">
        <v>29622.924881550134</v>
      </c>
      <c r="H56" s="33">
        <v>28466.511160050766</v>
      </c>
      <c r="I56" s="33">
        <v>29205.904693551049</v>
      </c>
      <c r="J56" s="33">
        <v>30497.952989780773</v>
      </c>
      <c r="K56" s="33">
        <v>31748.383060077645</v>
      </c>
    </row>
    <row r="57" spans="1:11" ht="15" x14ac:dyDescent="0.25">
      <c r="A57" s="15" t="s">
        <v>209</v>
      </c>
      <c r="C57" s="30">
        <v>98113.626000000018</v>
      </c>
      <c r="D57" s="30">
        <v>96002.931644186872</v>
      </c>
      <c r="E57" s="30">
        <v>89583.591072461975</v>
      </c>
      <c r="F57" s="30">
        <v>80052.2339581009</v>
      </c>
      <c r="G57" s="30">
        <v>69592.814272004151</v>
      </c>
      <c r="H57" s="30">
        <v>60125.816805751107</v>
      </c>
      <c r="I57" s="30">
        <v>52567.625814452418</v>
      </c>
      <c r="J57" s="30">
        <v>47408.458745190364</v>
      </c>
      <c r="K57" s="30">
        <v>44412.055459070536</v>
      </c>
    </row>
    <row r="58" spans="1:11" ht="15" x14ac:dyDescent="0.25">
      <c r="A58" s="15" t="s">
        <v>198</v>
      </c>
      <c r="C58" s="30">
        <v>27232.2</v>
      </c>
      <c r="D58" s="30">
        <v>28269.118663743713</v>
      </c>
      <c r="E58" s="30">
        <v>29082.967295332735</v>
      </c>
      <c r="F58" s="30">
        <v>26718.271452807698</v>
      </c>
      <c r="G58" s="30">
        <v>22724.551746486366</v>
      </c>
      <c r="H58" s="30">
        <v>18087.29791048582</v>
      </c>
      <c r="I58" s="30">
        <v>13490.48450211936</v>
      </c>
      <c r="J58" s="30">
        <v>9929.1154431993818</v>
      </c>
      <c r="K58" s="30">
        <v>7591.6738147582837</v>
      </c>
    </row>
    <row r="60" spans="1:11" ht="15" x14ac:dyDescent="0.25">
      <c r="C60" s="31"/>
      <c r="D60" s="31"/>
      <c r="E60" s="31"/>
      <c r="F60" s="31"/>
      <c r="G60" s="31"/>
      <c r="H60" s="31"/>
      <c r="I60" s="31"/>
      <c r="J60" s="31"/>
      <c r="K60" s="31"/>
    </row>
    <row r="61" spans="1:11" ht="15" x14ac:dyDescent="0.25">
      <c r="C61" s="30"/>
      <c r="D61" s="30"/>
      <c r="E61" s="30"/>
      <c r="F61" s="30"/>
      <c r="G61" s="30"/>
      <c r="H61" s="30"/>
      <c r="I61" s="30"/>
      <c r="J61" s="30"/>
      <c r="K61" s="30"/>
    </row>
    <row r="62" spans="1:11" ht="15" x14ac:dyDescent="0.25">
      <c r="C62" s="30"/>
      <c r="D62" s="30"/>
      <c r="E62" s="30"/>
      <c r="F62" s="30"/>
      <c r="G62" s="30"/>
      <c r="H62" s="30"/>
      <c r="I62" s="30"/>
      <c r="J62" s="30"/>
      <c r="K62" s="30"/>
    </row>
    <row r="63" spans="1:11" ht="15" x14ac:dyDescent="0.25">
      <c r="C63" s="30"/>
      <c r="D63" s="30"/>
      <c r="E63" s="30"/>
      <c r="F63" s="30"/>
      <c r="G63" s="30"/>
      <c r="H63" s="30"/>
      <c r="I63" s="30"/>
      <c r="J63" s="30"/>
      <c r="K63" s="30"/>
    </row>
    <row r="64" spans="1:11" ht="15" x14ac:dyDescent="0.25">
      <c r="C64" s="30"/>
      <c r="D64" s="30"/>
      <c r="E64" s="30"/>
      <c r="F64" s="30"/>
      <c r="G64" s="30"/>
      <c r="H64" s="30"/>
      <c r="I64" s="30"/>
      <c r="J64" s="30"/>
      <c r="K64" s="30"/>
    </row>
    <row r="67" spans="3:11" ht="15" x14ac:dyDescent="0.25">
      <c r="C67" s="30"/>
      <c r="D67" s="30"/>
      <c r="E67" s="30"/>
      <c r="F67" s="30"/>
      <c r="G67" s="30"/>
      <c r="H67" s="30"/>
      <c r="I67" s="30"/>
      <c r="J67" s="30"/>
      <c r="K67" s="30"/>
    </row>
    <row r="68" spans="3:11" ht="15" x14ac:dyDescent="0.25">
      <c r="C68" s="30"/>
      <c r="D68" s="30"/>
      <c r="E68" s="30"/>
      <c r="F68" s="30"/>
      <c r="G68" s="30"/>
      <c r="H68" s="30"/>
      <c r="I68" s="30"/>
      <c r="J68" s="30"/>
      <c r="K68" s="30"/>
    </row>
    <row r="69" spans="3:11" ht="15" x14ac:dyDescent="0.25">
      <c r="C69" s="30"/>
      <c r="D69" s="30"/>
      <c r="E69" s="30"/>
      <c r="F69" s="30"/>
      <c r="G69" s="30"/>
      <c r="H69" s="30"/>
      <c r="I69" s="30"/>
      <c r="J69" s="30"/>
      <c r="K69" s="30"/>
    </row>
    <row r="70" spans="3:11" ht="15" x14ac:dyDescent="0.25">
      <c r="C70" s="30"/>
      <c r="D70" s="30"/>
      <c r="E70" s="30"/>
      <c r="F70" s="30"/>
      <c r="G70" s="30"/>
      <c r="H70" s="30"/>
      <c r="I70" s="30"/>
      <c r="J70" s="30"/>
      <c r="K70" s="30"/>
    </row>
    <row r="71" spans="3:11" x14ac:dyDescent="0.3">
      <c r="C71" s="30"/>
      <c r="D71" s="30"/>
      <c r="E71" s="30"/>
      <c r="F71" s="30"/>
      <c r="G71" s="30"/>
      <c r="H71" s="30"/>
      <c r="I71" s="30"/>
      <c r="J71" s="30"/>
      <c r="K71" s="30"/>
    </row>
    <row r="72" spans="3:11" x14ac:dyDescent="0.3">
      <c r="C72" s="30"/>
      <c r="D72" s="30"/>
      <c r="E72" s="30"/>
      <c r="F72" s="30"/>
      <c r="G72" s="30"/>
      <c r="H72" s="30"/>
      <c r="I72" s="30"/>
      <c r="J72" s="30"/>
      <c r="K72" s="30"/>
    </row>
    <row r="73" spans="3:11" x14ac:dyDescent="0.3">
      <c r="C73" s="30"/>
      <c r="D73" s="30"/>
      <c r="E73" s="30"/>
      <c r="F73" s="30"/>
      <c r="G73" s="30"/>
      <c r="H73" s="30"/>
      <c r="I73" s="30"/>
      <c r="J73" s="30"/>
      <c r="K73" s="30"/>
    </row>
    <row r="75" spans="3:11" x14ac:dyDescent="0.3">
      <c r="C75" s="31"/>
      <c r="D75" s="31"/>
      <c r="E75" s="31"/>
      <c r="F75" s="31"/>
      <c r="G75" s="31"/>
      <c r="H75" s="31"/>
      <c r="I75" s="31"/>
      <c r="J75" s="31"/>
      <c r="K75" s="31"/>
    </row>
    <row r="76" spans="3:11" x14ac:dyDescent="0.3">
      <c r="C76" s="30"/>
      <c r="D76" s="30"/>
      <c r="E76" s="30"/>
      <c r="F76" s="30"/>
      <c r="G76" s="30"/>
      <c r="H76" s="30"/>
      <c r="I76" s="30"/>
      <c r="J76" s="30"/>
      <c r="K76" s="30"/>
    </row>
    <row r="77" spans="3:11" x14ac:dyDescent="0.3">
      <c r="C77" s="30"/>
      <c r="D77" s="30"/>
      <c r="E77" s="30"/>
      <c r="F77" s="30"/>
      <c r="G77" s="30"/>
      <c r="H77" s="30"/>
      <c r="I77" s="30"/>
      <c r="J77" s="30"/>
      <c r="K77" s="30"/>
    </row>
    <row r="78" spans="3:11" x14ac:dyDescent="0.3">
      <c r="C78" s="30"/>
      <c r="D78" s="30"/>
      <c r="E78" s="30"/>
      <c r="F78" s="30"/>
      <c r="G78" s="30"/>
      <c r="H78" s="30"/>
      <c r="I78" s="30"/>
      <c r="J78" s="30"/>
      <c r="K78" s="30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13" sqref="A13"/>
    </sheetView>
  </sheetViews>
  <sheetFormatPr defaultColWidth="9.109375" defaultRowHeight="14.4" x14ac:dyDescent="0.3"/>
  <cols>
    <col min="1" max="1" width="33" style="15" customWidth="1"/>
    <col min="2" max="16384" width="9.109375" style="15"/>
  </cols>
  <sheetData>
    <row r="1" spans="1:10" s="35" customFormat="1" x14ac:dyDescent="0.25">
      <c r="A1" s="35" t="s">
        <v>216</v>
      </c>
      <c r="B1" s="31">
        <v>2013</v>
      </c>
      <c r="C1" s="31">
        <v>2015</v>
      </c>
      <c r="D1" s="31">
        <v>2020</v>
      </c>
      <c r="E1" s="31">
        <v>2025</v>
      </c>
      <c r="F1" s="31">
        <v>2030</v>
      </c>
      <c r="G1" s="31">
        <v>2035</v>
      </c>
      <c r="H1" s="31">
        <v>2040</v>
      </c>
      <c r="I1" s="31">
        <v>2045</v>
      </c>
      <c r="J1" s="31">
        <v>2050</v>
      </c>
    </row>
    <row r="2" spans="1:10" x14ac:dyDescent="0.25">
      <c r="A2" s="15" t="s">
        <v>211</v>
      </c>
      <c r="B2" s="44">
        <v>30830</v>
      </c>
      <c r="C2" s="45">
        <v>30830</v>
      </c>
      <c r="D2" s="45">
        <v>27770</v>
      </c>
      <c r="E2" s="45">
        <v>24040</v>
      </c>
      <c r="F2" s="45">
        <v>21590</v>
      </c>
      <c r="G2" s="45">
        <v>20370</v>
      </c>
      <c r="H2" s="45">
        <v>20142</v>
      </c>
      <c r="I2" s="45">
        <v>20358</v>
      </c>
      <c r="J2" s="45">
        <v>20670</v>
      </c>
    </row>
    <row r="3" spans="1:10" x14ac:dyDescent="0.25">
      <c r="A3" s="15" t="s">
        <v>212</v>
      </c>
      <c r="B3" s="45">
        <v>154000</v>
      </c>
      <c r="C3" s="45">
        <v>150850</v>
      </c>
      <c r="D3" s="45">
        <v>140500</v>
      </c>
      <c r="E3" s="45">
        <v>126250</v>
      </c>
      <c r="F3" s="45">
        <v>109120</v>
      </c>
      <c r="G3" s="45">
        <v>92740</v>
      </c>
      <c r="H3" s="45">
        <v>79010</v>
      </c>
      <c r="I3" s="45">
        <v>69320</v>
      </c>
      <c r="J3" s="45">
        <v>63540</v>
      </c>
    </row>
    <row r="4" spans="1:10" x14ac:dyDescent="0.25">
      <c r="A4" s="15" t="s">
        <v>213</v>
      </c>
      <c r="B4" s="45">
        <v>5620</v>
      </c>
      <c r="C4" s="45">
        <v>7080</v>
      </c>
      <c r="D4" s="45">
        <v>9430</v>
      </c>
      <c r="E4" s="45">
        <v>13080</v>
      </c>
      <c r="F4" s="45">
        <v>15500</v>
      </c>
      <c r="G4" s="45">
        <v>15610</v>
      </c>
      <c r="H4" s="45">
        <v>13890</v>
      </c>
      <c r="I4" s="45">
        <v>10590</v>
      </c>
      <c r="J4" s="45">
        <v>8130</v>
      </c>
    </row>
    <row r="5" spans="1:10" x14ac:dyDescent="0.25">
      <c r="A5" s="15" t="s">
        <v>214</v>
      </c>
      <c r="B5" s="45">
        <v>98110</v>
      </c>
      <c r="C5" s="45">
        <v>96000</v>
      </c>
      <c r="D5" s="45">
        <v>89580</v>
      </c>
      <c r="E5" s="45">
        <v>80050</v>
      </c>
      <c r="F5" s="45">
        <v>69590</v>
      </c>
      <c r="G5" s="45">
        <v>60130</v>
      </c>
      <c r="H5" s="45">
        <v>52570</v>
      </c>
      <c r="I5" s="45">
        <v>47410</v>
      </c>
      <c r="J5" s="45">
        <v>44410</v>
      </c>
    </row>
    <row r="6" spans="1:10" x14ac:dyDescent="0.25">
      <c r="A6" s="15" t="s">
        <v>215</v>
      </c>
      <c r="B6" s="33">
        <v>50694.566999999995</v>
      </c>
      <c r="C6" s="33">
        <v>46587.895074047075</v>
      </c>
      <c r="D6" s="33">
        <v>38446.859613266628</v>
      </c>
      <c r="E6" s="33">
        <v>33000.166934678833</v>
      </c>
      <c r="F6" s="33">
        <v>29622.924881550134</v>
      </c>
      <c r="G6" s="33">
        <v>28466.511160050766</v>
      </c>
      <c r="H6" s="33">
        <v>29205.904693551049</v>
      </c>
      <c r="I6" s="33">
        <v>30497.952989780773</v>
      </c>
      <c r="J6" s="33">
        <v>31748.383060077645</v>
      </c>
    </row>
    <row r="11" spans="1:10" x14ac:dyDescent="0.25"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C13" s="45"/>
      <c r="D13" s="45"/>
      <c r="E13" s="45"/>
      <c r="F13" s="45"/>
      <c r="G13" s="45"/>
      <c r="H13" s="45"/>
      <c r="I13" s="45"/>
      <c r="J13" s="45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defaultColWidth="9.109375" defaultRowHeight="14.4" x14ac:dyDescent="0.3"/>
  <sheetData>
    <row r="1" spans="1:6" x14ac:dyDescent="0.25">
      <c r="B1" t="s">
        <v>147</v>
      </c>
      <c r="C1" t="s">
        <v>148</v>
      </c>
      <c r="D1" t="s">
        <v>149</v>
      </c>
      <c r="E1" t="s">
        <v>150</v>
      </c>
      <c r="F1" t="s">
        <v>28</v>
      </c>
    </row>
    <row r="2" spans="1:6" x14ac:dyDescent="0.25">
      <c r="A2">
        <v>2002</v>
      </c>
      <c r="B2" s="32">
        <v>12440</v>
      </c>
      <c r="C2" s="32">
        <v>2750</v>
      </c>
      <c r="D2" s="32">
        <v>9510</v>
      </c>
      <c r="E2" s="32">
        <v>1010</v>
      </c>
      <c r="F2" s="32">
        <v>25720</v>
      </c>
    </row>
    <row r="3" spans="1:6" x14ac:dyDescent="0.25">
      <c r="A3">
        <v>2003</v>
      </c>
      <c r="B3" s="32">
        <v>13100</v>
      </c>
      <c r="C3" s="32">
        <v>3740</v>
      </c>
      <c r="D3" s="32">
        <v>10490</v>
      </c>
      <c r="E3" s="32">
        <v>1002</v>
      </c>
      <c r="F3" s="32">
        <v>28340</v>
      </c>
    </row>
    <row r="4" spans="1:6" x14ac:dyDescent="0.25">
      <c r="A4">
        <v>2004</v>
      </c>
      <c r="B4" s="32">
        <v>13150</v>
      </c>
      <c r="C4" s="32">
        <v>3260</v>
      </c>
      <c r="D4" s="32">
        <v>10430</v>
      </c>
      <c r="E4" s="32">
        <v>1030</v>
      </c>
      <c r="F4" s="32">
        <v>27870</v>
      </c>
    </row>
    <row r="5" spans="1:6" x14ac:dyDescent="0.25">
      <c r="A5">
        <v>2005</v>
      </c>
      <c r="B5" s="32">
        <v>13240</v>
      </c>
      <c r="C5" s="32">
        <v>2910</v>
      </c>
      <c r="D5" s="32">
        <v>9380</v>
      </c>
      <c r="E5" s="32">
        <v>1050</v>
      </c>
      <c r="F5" s="32">
        <v>26590</v>
      </c>
    </row>
    <row r="6" spans="1:6" x14ac:dyDescent="0.25">
      <c r="A6">
        <v>2006</v>
      </c>
      <c r="B6" s="32">
        <v>13570</v>
      </c>
      <c r="C6" s="32">
        <v>2460</v>
      </c>
      <c r="D6" s="32">
        <v>9750</v>
      </c>
      <c r="E6" s="32">
        <v>1110</v>
      </c>
      <c r="F6" s="32">
        <v>26890</v>
      </c>
    </row>
    <row r="7" spans="1:6" x14ac:dyDescent="0.25">
      <c r="A7">
        <v>2007</v>
      </c>
      <c r="B7" s="32">
        <v>12130</v>
      </c>
      <c r="C7" s="32">
        <v>1760</v>
      </c>
      <c r="D7" s="32">
        <v>8150</v>
      </c>
      <c r="E7" s="32">
        <v>1430</v>
      </c>
      <c r="F7" s="32">
        <v>23460</v>
      </c>
    </row>
    <row r="8" spans="1:6" x14ac:dyDescent="0.25">
      <c r="A8">
        <v>2008</v>
      </c>
      <c r="B8" s="32">
        <v>11420</v>
      </c>
      <c r="C8" s="32">
        <v>2760</v>
      </c>
      <c r="D8" s="32">
        <v>9330</v>
      </c>
      <c r="E8" s="32">
        <v>1700</v>
      </c>
      <c r="F8" s="32">
        <v>25210</v>
      </c>
    </row>
    <row r="9" spans="1:6" x14ac:dyDescent="0.25">
      <c r="A9">
        <v>2009</v>
      </c>
      <c r="B9" s="32">
        <v>11390</v>
      </c>
      <c r="C9" s="32">
        <v>3150</v>
      </c>
      <c r="D9" s="32">
        <v>10400</v>
      </c>
      <c r="E9" s="32">
        <v>1800</v>
      </c>
      <c r="F9" s="32">
        <v>26740</v>
      </c>
    </row>
    <row r="10" spans="1:6" x14ac:dyDescent="0.25">
      <c r="A10">
        <v>2010</v>
      </c>
      <c r="B10" s="32">
        <v>11280</v>
      </c>
      <c r="C10" s="32">
        <v>3020</v>
      </c>
      <c r="D10" s="32">
        <v>11340</v>
      </c>
      <c r="E10" s="32">
        <v>1830</v>
      </c>
      <c r="F10" s="32">
        <v>27460</v>
      </c>
    </row>
    <row r="11" spans="1:6" x14ac:dyDescent="0.25">
      <c r="A11">
        <v>2011</v>
      </c>
      <c r="B11" s="32">
        <v>11000</v>
      </c>
      <c r="C11" s="32">
        <v>2320</v>
      </c>
      <c r="D11" s="32">
        <v>11880</v>
      </c>
      <c r="E11" s="32">
        <v>1840</v>
      </c>
      <c r="F11" s="32">
        <v>27010</v>
      </c>
    </row>
    <row r="12" spans="1:6" x14ac:dyDescent="0.25">
      <c r="A12">
        <v>2012</v>
      </c>
      <c r="B12" s="32">
        <v>10930</v>
      </c>
      <c r="C12" s="32">
        <v>1680</v>
      </c>
      <c r="D12" s="32">
        <v>9330</v>
      </c>
      <c r="E12" s="32">
        <v>1900</v>
      </c>
      <c r="F12" s="32">
        <v>24100</v>
      </c>
    </row>
    <row r="13" spans="1:6" x14ac:dyDescent="0.25">
      <c r="A13">
        <v>2013</v>
      </c>
      <c r="B13" s="32">
        <v>10840</v>
      </c>
      <c r="C13" s="32">
        <v>1410</v>
      </c>
      <c r="D13" s="32">
        <v>8590</v>
      </c>
      <c r="E13" s="32">
        <v>1990</v>
      </c>
      <c r="F13" s="32">
        <v>22830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2" sqref="B2:I2"/>
    </sheetView>
  </sheetViews>
  <sheetFormatPr defaultRowHeight="14.4" x14ac:dyDescent="0.3"/>
  <cols>
    <col min="1" max="1" width="12.33203125" customWidth="1"/>
  </cols>
  <sheetData>
    <row r="1" spans="1:9" ht="16.5" thickBot="1" x14ac:dyDescent="0.3">
      <c r="A1" s="20" t="s">
        <v>200</v>
      </c>
      <c r="B1" s="21">
        <v>2013</v>
      </c>
      <c r="C1" s="21">
        <v>2021</v>
      </c>
      <c r="D1" s="21">
        <v>2025</v>
      </c>
      <c r="E1" s="21">
        <v>2030</v>
      </c>
      <c r="F1" s="21">
        <v>2035</v>
      </c>
      <c r="G1" s="21">
        <v>2040</v>
      </c>
      <c r="H1" s="21">
        <v>2045</v>
      </c>
      <c r="I1" s="21">
        <v>2050</v>
      </c>
    </row>
    <row r="2" spans="1:9" ht="15.75" thickBot="1" x14ac:dyDescent="0.3">
      <c r="A2" s="22" t="s">
        <v>28</v>
      </c>
      <c r="B2" s="23">
        <v>30830</v>
      </c>
      <c r="C2" s="23">
        <v>27772</v>
      </c>
      <c r="D2" s="23">
        <v>24044</v>
      </c>
      <c r="E2" s="24">
        <v>21589</v>
      </c>
      <c r="F2" s="24">
        <v>20368</v>
      </c>
      <c r="G2" s="24">
        <v>20142</v>
      </c>
      <c r="H2" s="24">
        <v>20358</v>
      </c>
      <c r="I2" s="24">
        <v>20665</v>
      </c>
    </row>
    <row r="6" spans="1:9" ht="15" x14ac:dyDescent="0.25">
      <c r="B6" s="8"/>
    </row>
    <row r="7" spans="1:9" ht="15" x14ac:dyDescent="0.25">
      <c r="B7" s="8"/>
    </row>
    <row r="8" spans="1:9" ht="15" x14ac:dyDescent="0.25">
      <c r="B8" s="8"/>
    </row>
    <row r="9" spans="1:9" ht="15" x14ac:dyDescent="0.25">
      <c r="B9" s="8"/>
    </row>
    <row r="10" spans="1:9" ht="15" x14ac:dyDescent="0.25">
      <c r="B10" s="8"/>
    </row>
    <row r="11" spans="1:9" ht="15" x14ac:dyDescent="0.25">
      <c r="B11" s="8"/>
    </row>
    <row r="12" spans="1:9" ht="15" x14ac:dyDescent="0.25">
      <c r="B12" s="8"/>
    </row>
    <row r="13" spans="1:9" ht="15" x14ac:dyDescent="0.25">
      <c r="B13" s="8"/>
    </row>
    <row r="14" spans="1:9" ht="15" x14ac:dyDescent="0.25">
      <c r="B14" s="8"/>
    </row>
    <row r="15" spans="1:9" ht="15" x14ac:dyDescent="0.25">
      <c r="B15" s="8"/>
    </row>
    <row r="16" spans="1:9" ht="15" x14ac:dyDescent="0.25">
      <c r="B1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workbookViewId="0">
      <selection sqref="A1:XFD1"/>
    </sheetView>
  </sheetViews>
  <sheetFormatPr defaultRowHeight="14.4" x14ac:dyDescent="0.3"/>
  <cols>
    <col min="7" max="7" width="9.109375" style="8"/>
    <col min="11" max="11" width="9.109375" style="8"/>
    <col min="13" max="13" width="9.109375" style="8"/>
    <col min="15" max="15" width="9.109375" style="8"/>
    <col min="17" max="17" width="9.109375" style="8"/>
  </cols>
  <sheetData>
    <row r="1" spans="1:18" s="25" customFormat="1" ht="15" x14ac:dyDescent="0.25">
      <c r="A1" s="25" t="s">
        <v>11</v>
      </c>
      <c r="C1" s="25">
        <v>2021</v>
      </c>
      <c r="E1" s="25">
        <v>2021</v>
      </c>
      <c r="F1" s="25">
        <v>2025</v>
      </c>
      <c r="G1" s="34">
        <v>2025</v>
      </c>
      <c r="I1" s="25">
        <v>2030</v>
      </c>
      <c r="K1" s="34">
        <v>2035</v>
      </c>
      <c r="M1" s="34">
        <v>2040</v>
      </c>
      <c r="O1" s="34">
        <v>2045</v>
      </c>
      <c r="Q1" s="34">
        <v>2050</v>
      </c>
    </row>
    <row r="2" spans="1:18" ht="15" x14ac:dyDescent="0.25">
      <c r="C2">
        <v>27772</v>
      </c>
    </row>
    <row r="3" spans="1:18" ht="15" x14ac:dyDescent="0.25">
      <c r="A3">
        <v>16</v>
      </c>
      <c r="E3" s="8">
        <v>200</v>
      </c>
      <c r="G3" s="8">
        <v>200</v>
      </c>
      <c r="I3" s="8">
        <v>200</v>
      </c>
      <c r="K3" s="8">
        <v>200</v>
      </c>
      <c r="M3" s="8">
        <v>200</v>
      </c>
      <c r="O3" s="8">
        <v>200</v>
      </c>
      <c r="Q3" s="8">
        <v>200</v>
      </c>
    </row>
    <row r="4" spans="1:18" ht="15" x14ac:dyDescent="0.25">
      <c r="A4">
        <v>17</v>
      </c>
      <c r="E4" s="8">
        <v>368</v>
      </c>
      <c r="G4" s="8">
        <v>368</v>
      </c>
      <c r="I4" s="8">
        <v>368</v>
      </c>
      <c r="K4" s="8">
        <v>368</v>
      </c>
      <c r="M4" s="8">
        <v>368</v>
      </c>
      <c r="O4" s="8">
        <v>368</v>
      </c>
      <c r="Q4" s="8">
        <v>368</v>
      </c>
    </row>
    <row r="5" spans="1:18" ht="15" x14ac:dyDescent="0.25">
      <c r="A5">
        <v>18</v>
      </c>
      <c r="E5" s="8">
        <v>522.55999999999995</v>
      </c>
      <c r="G5" s="8">
        <v>522.55999999999995</v>
      </c>
      <c r="I5" s="8">
        <v>522.55999999999995</v>
      </c>
      <c r="K5" s="8">
        <v>522.55999999999995</v>
      </c>
      <c r="M5" s="8">
        <v>522.55999999999995</v>
      </c>
      <c r="O5" s="8">
        <v>522.55999999999995</v>
      </c>
      <c r="Q5" s="8">
        <v>522.55999999999995</v>
      </c>
    </row>
    <row r="6" spans="1:18" ht="15" x14ac:dyDescent="0.25">
      <c r="A6">
        <v>19</v>
      </c>
      <c r="E6" s="8">
        <v>763.19519999999989</v>
      </c>
      <c r="G6" s="8">
        <v>763.19519999999989</v>
      </c>
      <c r="I6" s="8">
        <v>763.19519999999989</v>
      </c>
      <c r="K6" s="8">
        <v>763.19519999999989</v>
      </c>
      <c r="M6" s="8">
        <v>763.19519999999989</v>
      </c>
      <c r="O6" s="8">
        <v>763.19519999999989</v>
      </c>
      <c r="Q6" s="8">
        <v>763.19519999999989</v>
      </c>
    </row>
    <row r="7" spans="1:18" ht="15" x14ac:dyDescent="0.25">
      <c r="A7">
        <v>20</v>
      </c>
      <c r="B7" t="s">
        <v>17</v>
      </c>
      <c r="E7" s="8">
        <v>881.41899776000002</v>
      </c>
      <c r="F7">
        <v>2735</v>
      </c>
      <c r="G7" s="8">
        <v>881.41899776000002</v>
      </c>
      <c r="H7" s="8">
        <f>G3+G4+G5+G6+G7</f>
        <v>2735.17419776</v>
      </c>
      <c r="I7" s="8">
        <v>984.57958399999984</v>
      </c>
      <c r="J7" s="8">
        <f>I3+I4+I5+I6+I7</f>
        <v>2838.3347839999997</v>
      </c>
      <c r="K7" s="8">
        <v>984.57958399999984</v>
      </c>
      <c r="L7" s="8">
        <f>K3+K4+K5+K6+K7</f>
        <v>2838.3347839999997</v>
      </c>
      <c r="M7" s="8">
        <v>984.57958399999984</v>
      </c>
      <c r="N7" s="8">
        <f>M3+M4+M5+M6+M7</f>
        <v>2838.3347839999997</v>
      </c>
      <c r="O7" s="8">
        <v>984.57958399999984</v>
      </c>
      <c r="P7" s="8">
        <f>O3+O4+O5+O6+O7</f>
        <v>2838.3347839999997</v>
      </c>
      <c r="Q7" s="8">
        <v>984.57958399999984</v>
      </c>
      <c r="R7" s="8">
        <f>Q3+Q4+Q5+Q6+Q7</f>
        <v>2838.3347839999997</v>
      </c>
    </row>
    <row r="8" spans="1:18" ht="15" x14ac:dyDescent="0.25">
      <c r="A8">
        <v>21</v>
      </c>
      <c r="E8" s="8">
        <v>802.27711999999997</v>
      </c>
      <c r="G8" s="8">
        <v>802.27711999999997</v>
      </c>
      <c r="I8" s="8">
        <v>1030.0433599999999</v>
      </c>
      <c r="K8" s="8">
        <v>1030.0433599999999</v>
      </c>
      <c r="M8" s="8">
        <v>1030.0433599999999</v>
      </c>
      <c r="O8" s="8">
        <v>1030.0433599999999</v>
      </c>
      <c r="Q8" s="8">
        <v>1030.0433599999999</v>
      </c>
    </row>
    <row r="9" spans="1:18" ht="15" x14ac:dyDescent="0.25">
      <c r="A9">
        <v>22</v>
      </c>
      <c r="E9" s="8">
        <v>725.58875000000012</v>
      </c>
      <c r="G9" s="8">
        <v>725.58875000000012</v>
      </c>
      <c r="I9" s="8">
        <v>1072.6656499999999</v>
      </c>
      <c r="K9" s="8">
        <v>1072.6656499999999</v>
      </c>
      <c r="M9" s="8">
        <v>1072.6656499999999</v>
      </c>
      <c r="O9" s="8">
        <v>1072.6656499999999</v>
      </c>
      <c r="Q9" s="8">
        <v>1072.6656499999999</v>
      </c>
    </row>
    <row r="10" spans="1:18" ht="15" x14ac:dyDescent="0.25">
      <c r="A10">
        <v>23</v>
      </c>
      <c r="E10" s="8">
        <v>576.530029296875</v>
      </c>
      <c r="G10" s="8">
        <v>576.530029296875</v>
      </c>
      <c r="I10" s="8">
        <v>1112.624046875</v>
      </c>
      <c r="K10" s="8">
        <v>1112.624046875</v>
      </c>
      <c r="M10" s="8">
        <v>1112.624046875</v>
      </c>
      <c r="O10" s="8">
        <v>1112.624046875</v>
      </c>
      <c r="Q10" s="8">
        <v>1112.624046875</v>
      </c>
    </row>
    <row r="11" spans="1:18" ht="15" x14ac:dyDescent="0.25">
      <c r="A11">
        <v>24</v>
      </c>
      <c r="E11" s="8">
        <v>325.7794189453125</v>
      </c>
      <c r="G11" s="8">
        <v>325.7794189453125</v>
      </c>
      <c r="I11" s="8">
        <v>1043.0850439453125</v>
      </c>
      <c r="K11" s="8">
        <v>1043.0850439453125</v>
      </c>
      <c r="M11" s="8">
        <v>1043.0850439453125</v>
      </c>
      <c r="O11" s="8">
        <v>1043.0850439453125</v>
      </c>
      <c r="Q11" s="8">
        <v>1043.0850439453125</v>
      </c>
    </row>
    <row r="12" spans="1:18" ht="15" x14ac:dyDescent="0.25">
      <c r="A12">
        <v>25</v>
      </c>
      <c r="B12" t="s">
        <v>18</v>
      </c>
      <c r="E12" s="8">
        <v>576.94358825683594</v>
      </c>
      <c r="F12">
        <v>3007</v>
      </c>
      <c r="G12" s="8">
        <v>576.94358825683594</v>
      </c>
      <c r="H12" s="8">
        <f>G8+G9+G10+G11+G12</f>
        <v>3007.1189064990235</v>
      </c>
      <c r="I12" s="8">
        <v>903.18370001220705</v>
      </c>
      <c r="J12" s="8">
        <f>I8+I9+I10+I11+I12</f>
        <v>5161.6018008325191</v>
      </c>
      <c r="K12" s="8">
        <v>977.89222869873038</v>
      </c>
      <c r="L12" s="8">
        <f>K8+K9+K10+K11+K12</f>
        <v>5236.3103295190431</v>
      </c>
      <c r="M12" s="8">
        <v>977.89222869873038</v>
      </c>
      <c r="N12" s="8">
        <f>M8+M9+M10+M11+M12</f>
        <v>5236.3103295190431</v>
      </c>
      <c r="O12" s="8">
        <v>977.89222869873038</v>
      </c>
      <c r="P12" s="8">
        <f>O8+O9+O10+O11+O12</f>
        <v>5236.3103295190431</v>
      </c>
      <c r="Q12" s="8">
        <v>977.89222869873038</v>
      </c>
      <c r="R12" s="8">
        <f>Q8+Q9+Q10+Q11+Q12</f>
        <v>5236.3103295190431</v>
      </c>
    </row>
    <row r="13" spans="1:18" ht="15" x14ac:dyDescent="0.25">
      <c r="A13">
        <v>26</v>
      </c>
      <c r="E13" s="8">
        <v>482.90061950683594</v>
      </c>
      <c r="G13" s="8">
        <v>482.90061950683594</v>
      </c>
      <c r="I13" s="8">
        <v>751.82646560668934</v>
      </c>
      <c r="K13" s="8">
        <v>916.7739644050597</v>
      </c>
      <c r="M13" s="8">
        <v>916.7739644050597</v>
      </c>
      <c r="O13" s="8">
        <v>916.7739644050597</v>
      </c>
      <c r="Q13" s="8">
        <v>916.7739644050597</v>
      </c>
    </row>
    <row r="14" spans="1:18" ht="15" x14ac:dyDescent="0.25">
      <c r="A14">
        <v>27</v>
      </c>
      <c r="E14" s="8">
        <v>394.73533630371094</v>
      </c>
      <c r="G14" s="8">
        <v>394.73533630371094</v>
      </c>
      <c r="I14" s="8">
        <v>608.12373831868183</v>
      </c>
      <c r="K14" s="8">
        <v>859.47559162974346</v>
      </c>
      <c r="M14" s="8">
        <v>859.47559162974346</v>
      </c>
      <c r="O14" s="8">
        <v>859.47559162974346</v>
      </c>
      <c r="Q14" s="8">
        <v>859.47559162974346</v>
      </c>
    </row>
    <row r="15" spans="1:18" ht="15" x14ac:dyDescent="0.25">
      <c r="A15">
        <v>28</v>
      </c>
      <c r="E15" s="8">
        <v>394.73533630371094</v>
      </c>
      <c r="G15" s="8">
        <v>394.73533630371094</v>
      </c>
      <c r="I15" s="8">
        <v>417.52099132281728</v>
      </c>
      <c r="K15" s="8">
        <v>805.75836715288449</v>
      </c>
      <c r="M15" s="8">
        <v>805.75836715288449</v>
      </c>
      <c r="O15" s="8">
        <v>805.75836715288449</v>
      </c>
      <c r="Q15" s="8">
        <v>805.75836715288449</v>
      </c>
    </row>
    <row r="16" spans="1:18" ht="15" x14ac:dyDescent="0.25">
      <c r="A16">
        <v>29</v>
      </c>
      <c r="E16" s="8">
        <v>394.73533630371094</v>
      </c>
      <c r="G16" s="8">
        <v>394.73533630371094</v>
      </c>
      <c r="I16" s="8">
        <v>235.92829347762745</v>
      </c>
      <c r="K16" s="8">
        <v>755.3984692058292</v>
      </c>
      <c r="M16" s="8">
        <v>755.3984692058292</v>
      </c>
      <c r="O16" s="8">
        <v>755.3984692058292</v>
      </c>
      <c r="Q16" s="8">
        <v>755.3984692058292</v>
      </c>
    </row>
    <row r="17" spans="1:18" ht="15" x14ac:dyDescent="0.25">
      <c r="A17">
        <v>30</v>
      </c>
      <c r="B17" t="s">
        <v>19</v>
      </c>
      <c r="E17" s="8">
        <v>517.55905151367187</v>
      </c>
      <c r="F17">
        <v>2185</v>
      </c>
      <c r="G17" s="8">
        <v>517.55905151367187</v>
      </c>
      <c r="H17" s="8">
        <f>G13+G14+G15+G16+G17</f>
        <v>2184.6656799316406</v>
      </c>
      <c r="I17" s="8">
        <v>417.82048924687842</v>
      </c>
      <c r="J17" s="8">
        <f>I13+I14+I15+I16+I17</f>
        <v>2431.2199779726943</v>
      </c>
      <c r="K17" s="8">
        <v>654.08241481472953</v>
      </c>
      <c r="L17" s="8">
        <f>K13+K14+K15+K16+K17</f>
        <v>3991.4888072082463</v>
      </c>
      <c r="M17" s="8">
        <v>708.18606488046487</v>
      </c>
      <c r="N17" s="8">
        <f>M13+M14+M15+M16+M17</f>
        <v>4045.5924572739818</v>
      </c>
      <c r="O17" s="8">
        <v>708.18606488046487</v>
      </c>
      <c r="P17" s="8">
        <f>O13+O14+O15+O16+O17</f>
        <v>4045.5924572739818</v>
      </c>
      <c r="Q17" s="8">
        <v>708.18606488046487</v>
      </c>
      <c r="R17" s="8">
        <f>Q13+Q14+Q15+Q16+Q17</f>
        <v>4045.5924572739818</v>
      </c>
    </row>
    <row r="18" spans="1:18" ht="15" x14ac:dyDescent="0.25">
      <c r="A18">
        <v>31</v>
      </c>
      <c r="E18" s="8">
        <v>517.55905151367187</v>
      </c>
      <c r="G18" s="8">
        <v>517.55905151367187</v>
      </c>
      <c r="I18" s="8">
        <v>349.71490663338045</v>
      </c>
      <c r="K18" s="8">
        <v>544.47004539497345</v>
      </c>
      <c r="M18" s="8">
        <v>663.92443582543581</v>
      </c>
      <c r="O18" s="8">
        <v>663.92443582543581</v>
      </c>
      <c r="Q18" s="8">
        <v>663.92443582543581</v>
      </c>
    </row>
    <row r="19" spans="1:18" ht="15" x14ac:dyDescent="0.25">
      <c r="A19">
        <v>32</v>
      </c>
      <c r="E19" s="8">
        <v>517.55905151367187</v>
      </c>
      <c r="G19" s="8">
        <v>517.55905151367187</v>
      </c>
      <c r="I19" s="8">
        <v>285.8659229332261</v>
      </c>
      <c r="K19" s="8">
        <v>440.40104273390676</v>
      </c>
      <c r="M19" s="8">
        <v>622.42915858634603</v>
      </c>
      <c r="O19" s="8">
        <v>622.42915858634603</v>
      </c>
      <c r="Q19" s="8">
        <v>622.42915858634603</v>
      </c>
    </row>
    <row r="20" spans="1:18" ht="15" x14ac:dyDescent="0.25">
      <c r="A20">
        <v>33</v>
      </c>
      <c r="E20" s="8">
        <v>517.55905151367187</v>
      </c>
      <c r="G20" s="8">
        <v>517.55905151367187</v>
      </c>
      <c r="I20" s="8">
        <v>285.8659229332261</v>
      </c>
      <c r="K20" s="8">
        <v>302.36721304489549</v>
      </c>
      <c r="M20" s="8">
        <v>583.52733617469937</v>
      </c>
      <c r="O20" s="8">
        <v>583.52733617469937</v>
      </c>
      <c r="Q20" s="8">
        <v>583.52733617469937</v>
      </c>
    </row>
    <row r="21" spans="1:18" ht="15" x14ac:dyDescent="0.25">
      <c r="A21">
        <v>34</v>
      </c>
      <c r="E21" s="8">
        <v>517.55905151367187</v>
      </c>
      <c r="G21" s="8">
        <v>517.55905151367187</v>
      </c>
      <c r="I21" s="8">
        <v>285.8659229332261</v>
      </c>
      <c r="K21" s="8">
        <v>170.85842882115682</v>
      </c>
      <c r="M21" s="8">
        <v>547.05687766378071</v>
      </c>
      <c r="O21" s="8">
        <v>547.05687766378071</v>
      </c>
      <c r="Q21" s="8">
        <v>547.05687766378071</v>
      </c>
    </row>
    <row r="22" spans="1:18" ht="15" x14ac:dyDescent="0.25">
      <c r="A22">
        <v>35</v>
      </c>
      <c r="B22" t="s">
        <v>20</v>
      </c>
      <c r="E22" s="8">
        <v>440.31143188476562</v>
      </c>
      <c r="F22">
        <v>2511</v>
      </c>
      <c r="G22" s="8">
        <v>440.31143188476562</v>
      </c>
      <c r="H22" s="8">
        <f>G18+G19+G20+G21+G22</f>
        <v>2510.5476379394531</v>
      </c>
      <c r="I22" s="8">
        <v>374.81441950149019</v>
      </c>
      <c r="J22" s="8">
        <f>I18+I19+I20+I21+I22</f>
        <v>1582.1270949345489</v>
      </c>
      <c r="K22" s="8">
        <v>302.58410837349732</v>
      </c>
      <c r="L22" s="8">
        <f>K18+K19+K20+K21+K22</f>
        <v>1760.6808383684297</v>
      </c>
      <c r="M22" s="8">
        <v>473.68415236466905</v>
      </c>
      <c r="N22" s="8">
        <f>M18+M19+M20+M21+M22</f>
        <v>2890.6219606149307</v>
      </c>
      <c r="O22" s="8">
        <v>512.86582280979439</v>
      </c>
      <c r="P22" s="8">
        <f>O18+O19+O20+O21+O22</f>
        <v>2929.803631060056</v>
      </c>
      <c r="Q22" s="8">
        <v>512.86582280979439</v>
      </c>
      <c r="R22" s="8">
        <f>Q18+Q19+Q20+Q21+Q22</f>
        <v>2929.803631060056</v>
      </c>
    </row>
    <row r="23" spans="1:18" ht="15" x14ac:dyDescent="0.25">
      <c r="A23">
        <v>36</v>
      </c>
      <c r="E23" s="8">
        <v>440.31143188476562</v>
      </c>
      <c r="G23" s="8">
        <v>440.31143188476562</v>
      </c>
      <c r="I23" s="8">
        <v>374.81441950149019</v>
      </c>
      <c r="K23" s="8">
        <v>253.26228830787971</v>
      </c>
      <c r="M23" s="8">
        <v>394.30326530628963</v>
      </c>
      <c r="O23" s="8">
        <v>480.81170888418222</v>
      </c>
      <c r="Q23" s="8">
        <v>480.81170888418222</v>
      </c>
    </row>
    <row r="24" spans="1:18" ht="15" x14ac:dyDescent="0.25">
      <c r="A24">
        <v>37</v>
      </c>
      <c r="E24" s="8">
        <v>440.31143188476562</v>
      </c>
      <c r="G24" s="8">
        <v>440.31143188476562</v>
      </c>
      <c r="I24" s="8">
        <v>374.81441950149019</v>
      </c>
      <c r="K24" s="8">
        <v>207.02308199636323</v>
      </c>
      <c r="M24" s="8">
        <v>318.93686468702356</v>
      </c>
      <c r="O24" s="8">
        <v>450.76097707892086</v>
      </c>
      <c r="Q24" s="8">
        <v>450.76097707892086</v>
      </c>
    </row>
    <row r="25" spans="1:18" ht="15" x14ac:dyDescent="0.25">
      <c r="A25">
        <v>38</v>
      </c>
      <c r="E25" s="8">
        <v>440.31143188476562</v>
      </c>
      <c r="G25" s="8">
        <v>440.31143188476562</v>
      </c>
      <c r="I25" s="8">
        <v>374.81441950149019</v>
      </c>
      <c r="K25" s="8">
        <v>207.02308199636323</v>
      </c>
      <c r="M25" s="8">
        <v>218.97325745198009</v>
      </c>
      <c r="O25" s="8">
        <v>422.58841601148833</v>
      </c>
      <c r="Q25" s="8">
        <v>422.58841601148833</v>
      </c>
    </row>
    <row r="26" spans="1:18" ht="15" x14ac:dyDescent="0.25">
      <c r="A26">
        <v>39</v>
      </c>
      <c r="E26" s="8">
        <v>440.31143188476562</v>
      </c>
      <c r="G26" s="8">
        <v>440.31143188476562</v>
      </c>
      <c r="I26" s="8">
        <v>374.81441950149019</v>
      </c>
      <c r="K26" s="8">
        <v>207.02308199636323</v>
      </c>
      <c r="M26" s="8">
        <v>123.73506487471192</v>
      </c>
      <c r="O26" s="8">
        <v>396.17664001077031</v>
      </c>
      <c r="Q26" s="8">
        <v>396.17664001077031</v>
      </c>
    </row>
    <row r="27" spans="1:18" ht="15" x14ac:dyDescent="0.25">
      <c r="A27">
        <v>40</v>
      </c>
      <c r="B27" t="s">
        <v>21</v>
      </c>
      <c r="E27" s="8">
        <v>335.25466918945312</v>
      </c>
      <c r="F27">
        <v>2097</v>
      </c>
      <c r="G27" s="8">
        <v>335.25466918945312</v>
      </c>
      <c r="H27" s="8">
        <f>G23+G24+G25+G26+G27</f>
        <v>2096.5003967285156</v>
      </c>
      <c r="I27" s="8">
        <v>318.87196882962598</v>
      </c>
      <c r="J27" s="8">
        <f>I23+I24+I25+I26+I27</f>
        <v>1818.1296468355868</v>
      </c>
      <c r="K27" s="8">
        <v>271.43926602262889</v>
      </c>
      <c r="L27" s="8">
        <f>K23+K24+K25+K26+K27</f>
        <v>1145.7708003195983</v>
      </c>
      <c r="M27" s="8">
        <v>219.13033227550935</v>
      </c>
      <c r="N27" s="8">
        <f>M23+M24+M25+M26+M27</f>
        <v>1275.0787845955144</v>
      </c>
      <c r="O27" s="8">
        <v>343.04037399475152</v>
      </c>
      <c r="P27" s="8">
        <f>O23+O24+O25+O26+O27</f>
        <v>2093.3781159801133</v>
      </c>
      <c r="Q27" s="8">
        <v>371.41560001009719</v>
      </c>
      <c r="R27" s="8">
        <f>Q23+Q24+Q25+Q26+Q27</f>
        <v>2121.7533419954589</v>
      </c>
    </row>
    <row r="28" spans="1:18" ht="15" x14ac:dyDescent="0.25">
      <c r="A28">
        <v>41</v>
      </c>
      <c r="E28" s="8">
        <v>335.25466918945312</v>
      </c>
      <c r="G28" s="8">
        <v>335.25466918945312</v>
      </c>
      <c r="I28" s="8">
        <v>318.87196882962598</v>
      </c>
      <c r="K28" s="8">
        <v>271.43926602262889</v>
      </c>
      <c r="M28" s="8">
        <v>183.41164606456388</v>
      </c>
      <c r="O28" s="8">
        <v>285.55301865764977</v>
      </c>
      <c r="Q28" s="8">
        <v>348.2021250094661</v>
      </c>
    </row>
    <row r="29" spans="1:18" ht="15" x14ac:dyDescent="0.25">
      <c r="A29">
        <v>42</v>
      </c>
      <c r="E29" s="8">
        <v>335.25466918945312</v>
      </c>
      <c r="G29" s="8">
        <v>335.25466918945312</v>
      </c>
      <c r="I29" s="8">
        <v>318.87196882962598</v>
      </c>
      <c r="K29" s="8">
        <v>271.43926602262889</v>
      </c>
      <c r="M29" s="8">
        <v>149.92537774180255</v>
      </c>
      <c r="O29" s="8">
        <v>230.97294008417947</v>
      </c>
      <c r="Q29" s="8">
        <v>326.43949219637449</v>
      </c>
    </row>
    <row r="30" spans="1:18" ht="15" x14ac:dyDescent="0.25">
      <c r="A30">
        <v>43</v>
      </c>
      <c r="E30" s="8">
        <v>335.25466918945312</v>
      </c>
      <c r="G30" s="8">
        <v>335.25466918945312</v>
      </c>
      <c r="I30" s="8">
        <v>318.87196882962598</v>
      </c>
      <c r="K30" s="8">
        <v>271.43926602262889</v>
      </c>
      <c r="M30" s="8">
        <v>149.92537774180255</v>
      </c>
      <c r="O30" s="8">
        <v>158.5796521926855</v>
      </c>
      <c r="Q30" s="8">
        <v>306.03702393410106</v>
      </c>
    </row>
    <row r="31" spans="1:18" ht="15" x14ac:dyDescent="0.25">
      <c r="A31">
        <v>44</v>
      </c>
      <c r="E31" s="8">
        <v>335.25466918945312</v>
      </c>
      <c r="G31" s="8">
        <v>335.25466918945312</v>
      </c>
      <c r="I31" s="8">
        <v>318.87196882962598</v>
      </c>
      <c r="K31" s="8">
        <v>271.43926602262889</v>
      </c>
      <c r="M31" s="8">
        <v>149.92537774180255</v>
      </c>
      <c r="O31" s="8">
        <v>89.608492745622982</v>
      </c>
      <c r="Q31" s="8">
        <v>286.90970993821975</v>
      </c>
    </row>
    <row r="32" spans="1:18" ht="15" x14ac:dyDescent="0.25">
      <c r="A32">
        <v>45</v>
      </c>
      <c r="B32" t="s">
        <v>22</v>
      </c>
      <c r="E32" s="8">
        <v>342.20695495605469</v>
      </c>
      <c r="F32">
        <v>1683</v>
      </c>
      <c r="G32" s="8">
        <v>342.20695495605469</v>
      </c>
      <c r="H32" s="8">
        <f>G28+G29+G30+G31+G32</f>
        <v>1683.2256317138672</v>
      </c>
      <c r="I32" s="8">
        <v>242.79023591589066</v>
      </c>
      <c r="J32" s="8">
        <f>I28+I29+I30+I31+I32</f>
        <v>1518.2781112343946</v>
      </c>
      <c r="K32" s="8">
        <v>230.92594273566937</v>
      </c>
      <c r="L32" s="8">
        <f>K28+K29+K30+K31+K32</f>
        <v>1316.683006826185</v>
      </c>
      <c r="M32" s="8">
        <v>196.57534850686437</v>
      </c>
      <c r="N32" s="8">
        <f>M28+M29+M30+M31+M32</f>
        <v>829.76312779683599</v>
      </c>
      <c r="O32" s="8">
        <v>158.69340521975985</v>
      </c>
      <c r="P32" s="8">
        <f>O28+O29+O30+O31+O32</f>
        <v>923.40750889989749</v>
      </c>
      <c r="Q32" s="8">
        <v>248.42861557222793</v>
      </c>
      <c r="R32" s="8">
        <f>Q28+Q29+Q30+Q31+Q32</f>
        <v>1516.0169666503893</v>
      </c>
    </row>
    <row r="33" spans="1:18" x14ac:dyDescent="0.3">
      <c r="A33">
        <v>46</v>
      </c>
      <c r="E33" s="8">
        <v>342.20695495605469</v>
      </c>
      <c r="G33" s="8">
        <v>342.20695495605469</v>
      </c>
      <c r="I33" s="8">
        <v>242.79023591589066</v>
      </c>
      <c r="K33" s="8">
        <v>230.92594273566937</v>
      </c>
      <c r="M33" s="8">
        <v>196.57534850686437</v>
      </c>
      <c r="O33" s="8">
        <v>132.82606003787822</v>
      </c>
      <c r="Q33" s="8">
        <v>206.79647783580094</v>
      </c>
    </row>
    <row r="34" spans="1:18" x14ac:dyDescent="0.3">
      <c r="A34">
        <v>47</v>
      </c>
      <c r="E34" s="8">
        <v>342.20695495605469</v>
      </c>
      <c r="G34" s="8">
        <v>342.20695495605469</v>
      </c>
      <c r="I34" s="8">
        <v>242.79023591589066</v>
      </c>
      <c r="K34" s="8">
        <v>230.92594273566937</v>
      </c>
      <c r="M34" s="8">
        <v>196.57534850686437</v>
      </c>
      <c r="O34" s="8">
        <v>108.57542392986423</v>
      </c>
      <c r="Q34" s="8">
        <v>167.26977956430798</v>
      </c>
    </row>
    <row r="35" spans="1:18" x14ac:dyDescent="0.3">
      <c r="A35">
        <v>48</v>
      </c>
      <c r="E35" s="8">
        <v>342.20695495605469</v>
      </c>
      <c r="G35" s="8">
        <v>342.20695495605469</v>
      </c>
      <c r="I35" s="8">
        <v>242.79023591589066</v>
      </c>
      <c r="K35" s="8">
        <v>230.92594273566937</v>
      </c>
      <c r="M35" s="8">
        <v>196.57534850686437</v>
      </c>
      <c r="O35" s="8">
        <v>108.57542392986423</v>
      </c>
      <c r="Q35" s="8">
        <v>114.84281862623266</v>
      </c>
    </row>
    <row r="36" spans="1:18" x14ac:dyDescent="0.3">
      <c r="A36">
        <v>49</v>
      </c>
      <c r="E36" s="8">
        <v>342.20695495605469</v>
      </c>
      <c r="G36" s="8">
        <v>342.20695495605469</v>
      </c>
      <c r="I36" s="8">
        <v>242.79023591589066</v>
      </c>
      <c r="K36" s="8">
        <v>230.92594273566937</v>
      </c>
      <c r="M36" s="8">
        <v>196.57534850686437</v>
      </c>
      <c r="O36" s="8">
        <v>108.57542392986423</v>
      </c>
      <c r="Q36" s="8">
        <v>64.89415090437646</v>
      </c>
    </row>
    <row r="37" spans="1:18" x14ac:dyDescent="0.3">
      <c r="A37">
        <v>50</v>
      </c>
      <c r="B37" t="s">
        <v>23</v>
      </c>
      <c r="E37" s="8">
        <v>432.586669921875</v>
      </c>
      <c r="F37">
        <v>1801</v>
      </c>
      <c r="G37" s="8">
        <v>432.586669921875</v>
      </c>
      <c r="H37" s="8">
        <f>G33+G34+G35+G36+G37</f>
        <v>1801.4144897460937</v>
      </c>
      <c r="I37" s="8">
        <v>247.82505647635844</v>
      </c>
      <c r="J37" s="8">
        <f>I33+I34+I35+I36+I37</f>
        <v>1218.9860001399211</v>
      </c>
      <c r="K37" s="8">
        <v>175.8278230654044</v>
      </c>
      <c r="L37" s="8">
        <f>K33+K34+K35+K36+K37</f>
        <v>1099.5315940080818</v>
      </c>
      <c r="M37" s="8">
        <v>167.2357442521085</v>
      </c>
      <c r="N37" s="8">
        <f>M33+M34+M35+M36+M37</f>
        <v>953.53713827956597</v>
      </c>
      <c r="O37" s="8">
        <v>142.3591664051057</v>
      </c>
      <c r="P37" s="8">
        <f>O33+O34+O35+O36+O37</f>
        <v>600.91149823257661</v>
      </c>
      <c r="Q37" s="8">
        <v>114.92519816279902</v>
      </c>
      <c r="R37" s="8">
        <f>Q33+Q34+Q35+Q36+Q37</f>
        <v>668.7284250935171</v>
      </c>
    </row>
    <row r="38" spans="1:18" x14ac:dyDescent="0.3">
      <c r="A38">
        <v>51</v>
      </c>
      <c r="E38" s="8">
        <v>432.586669921875</v>
      </c>
      <c r="G38" s="8">
        <v>432.586669921875</v>
      </c>
      <c r="I38" s="8">
        <v>247.82505647635844</v>
      </c>
      <c r="K38" s="8">
        <v>175.8278230654044</v>
      </c>
      <c r="M38" s="8">
        <v>167.2357442521085</v>
      </c>
      <c r="O38" s="8">
        <v>142.3591664051057</v>
      </c>
      <c r="Q38" s="8">
        <v>96.192159024490138</v>
      </c>
    </row>
    <row r="39" spans="1:18" x14ac:dyDescent="0.3">
      <c r="A39">
        <v>52</v>
      </c>
      <c r="E39" s="8">
        <v>432.586669921875</v>
      </c>
      <c r="G39" s="8">
        <v>432.586669921875</v>
      </c>
      <c r="I39" s="8">
        <v>247.82505647635844</v>
      </c>
      <c r="K39" s="8">
        <v>175.8278230654044</v>
      </c>
      <c r="M39" s="8">
        <v>167.2357442521085</v>
      </c>
      <c r="O39" s="8">
        <v>142.3591664051057</v>
      </c>
      <c r="Q39" s="8">
        <v>78.629934832325603</v>
      </c>
    </row>
    <row r="40" spans="1:18" x14ac:dyDescent="0.3">
      <c r="A40">
        <v>53</v>
      </c>
      <c r="E40" s="8">
        <v>432.586669921875</v>
      </c>
      <c r="G40" s="8">
        <v>432.586669921875</v>
      </c>
      <c r="I40" s="8">
        <v>247.82505647635844</v>
      </c>
      <c r="K40" s="8">
        <v>175.8278230654044</v>
      </c>
      <c r="M40" s="8">
        <v>167.2357442521085</v>
      </c>
      <c r="O40" s="8">
        <v>142.3591664051057</v>
      </c>
      <c r="Q40" s="8">
        <v>78.629934832325603</v>
      </c>
    </row>
    <row r="41" spans="1:18" x14ac:dyDescent="0.3">
      <c r="A41">
        <v>54</v>
      </c>
      <c r="E41" s="8">
        <v>432.586669921875</v>
      </c>
      <c r="G41" s="8">
        <v>432.586669921875</v>
      </c>
      <c r="I41" s="8">
        <v>247.82505647635844</v>
      </c>
      <c r="K41" s="8">
        <v>175.8278230654044</v>
      </c>
      <c r="M41" s="8">
        <v>167.2357442521085</v>
      </c>
      <c r="O41" s="8">
        <v>142.3591664051057</v>
      </c>
      <c r="Q41" s="8">
        <v>78.629934832325603</v>
      </c>
    </row>
    <row r="42" spans="1:18" x14ac:dyDescent="0.3">
      <c r="A42">
        <v>55</v>
      </c>
      <c r="B42" t="s">
        <v>24</v>
      </c>
      <c r="E42" s="8">
        <v>607.16629028320312</v>
      </c>
      <c r="F42">
        <v>2338</v>
      </c>
      <c r="G42" s="8">
        <v>607.16629028320312</v>
      </c>
      <c r="H42" s="8">
        <f>G38+G39+G40+G41+G42</f>
        <v>2337.5129699707031</v>
      </c>
      <c r="I42" s="8">
        <v>313.27772376243956</v>
      </c>
      <c r="J42" s="8">
        <f>I38+I39+I40+I41+I42</f>
        <v>1304.5779496678733</v>
      </c>
      <c r="K42" s="8">
        <v>179.47402216123072</v>
      </c>
      <c r="L42" s="8">
        <f>K38+K39+K40+K41+K42</f>
        <v>882.78531442284839</v>
      </c>
      <c r="M42" s="8">
        <v>127.3338824656405</v>
      </c>
      <c r="N42" s="8">
        <f>M38+M39+M40+M41+M42</f>
        <v>796.27685947407451</v>
      </c>
      <c r="O42" s="8">
        <v>121.11152962822429</v>
      </c>
      <c r="P42" s="8">
        <f>O38+O39+O40+O41+O42</f>
        <v>690.54819524864706</v>
      </c>
      <c r="Q42" s="8">
        <v>103.09600066077914</v>
      </c>
      <c r="R42" s="8">
        <f>Q38+Q39+Q40+Q41+Q42</f>
        <v>435.17796418224611</v>
      </c>
    </row>
    <row r="43" spans="1:18" x14ac:dyDescent="0.3">
      <c r="A43">
        <v>56</v>
      </c>
      <c r="E43" s="8">
        <v>607.16629028320312</v>
      </c>
      <c r="G43" s="8">
        <v>607.16629028320312</v>
      </c>
      <c r="I43" s="8">
        <v>313.27772376243956</v>
      </c>
      <c r="K43" s="8">
        <v>179.47402216123072</v>
      </c>
      <c r="M43" s="8">
        <v>127.3338824656405</v>
      </c>
      <c r="O43" s="8">
        <v>121.11152962822429</v>
      </c>
      <c r="Q43" s="8">
        <v>103.09600066077914</v>
      </c>
    </row>
    <row r="44" spans="1:18" x14ac:dyDescent="0.3">
      <c r="A44">
        <v>57</v>
      </c>
      <c r="E44" s="8">
        <v>607.16629028320312</v>
      </c>
      <c r="G44" s="8">
        <v>607.16629028320312</v>
      </c>
      <c r="I44" s="8">
        <v>313.27772376243956</v>
      </c>
      <c r="K44" s="8">
        <v>179.47402216123072</v>
      </c>
      <c r="M44" s="8">
        <v>127.3338824656405</v>
      </c>
      <c r="O44" s="8">
        <v>121.11152962822429</v>
      </c>
      <c r="Q44" s="8">
        <v>103.09600066077914</v>
      </c>
    </row>
    <row r="45" spans="1:18" x14ac:dyDescent="0.3">
      <c r="A45">
        <v>58</v>
      </c>
      <c r="E45" s="8">
        <v>607.16629028320312</v>
      </c>
      <c r="G45" s="8">
        <v>607.16629028320312</v>
      </c>
      <c r="I45" s="8">
        <v>313.27772376243956</v>
      </c>
      <c r="K45" s="8">
        <v>179.47402216123072</v>
      </c>
      <c r="M45" s="8">
        <v>127.3338824656405</v>
      </c>
      <c r="O45" s="8">
        <v>121.11152962822429</v>
      </c>
      <c r="Q45" s="8">
        <v>103.09600066077914</v>
      </c>
    </row>
    <row r="46" spans="1:18" x14ac:dyDescent="0.3">
      <c r="A46">
        <v>59</v>
      </c>
      <c r="E46" s="8">
        <v>607.16629028320312</v>
      </c>
      <c r="G46" s="8">
        <v>607.16629028320312</v>
      </c>
      <c r="I46" s="8">
        <v>313.27772376243956</v>
      </c>
      <c r="K46" s="8">
        <v>179.47402216123072</v>
      </c>
      <c r="M46" s="8">
        <v>127.3338824656405</v>
      </c>
      <c r="O46" s="8">
        <v>121.11152962822429</v>
      </c>
      <c r="Q46" s="8">
        <v>103.09600066077914</v>
      </c>
    </row>
    <row r="47" spans="1:18" x14ac:dyDescent="0.3">
      <c r="A47">
        <v>60</v>
      </c>
      <c r="B47" t="s">
        <v>25</v>
      </c>
      <c r="E47" s="8">
        <v>624.1607666015625</v>
      </c>
      <c r="F47">
        <v>3053</v>
      </c>
      <c r="G47" s="8">
        <v>624.1607666015625</v>
      </c>
      <c r="H47" s="8">
        <f>G43+G44+G45+G46+G47</f>
        <v>3052.825927734375</v>
      </c>
      <c r="I47" s="8">
        <v>439.70766228085267</v>
      </c>
      <c r="J47" s="8">
        <f>I43+I44+I45+I46+I47</f>
        <v>1692.8185573306109</v>
      </c>
      <c r="K47" s="8">
        <v>226.8746104069734</v>
      </c>
      <c r="L47" s="8">
        <f>K43+K44+K45+K46+K47</f>
        <v>944.77069905189626</v>
      </c>
      <c r="M47" s="8">
        <v>129.97444684856853</v>
      </c>
      <c r="N47" s="8">
        <f>M43+M44+M45+M46+M47</f>
        <v>639.3099767111305</v>
      </c>
      <c r="O47" s="8">
        <v>92.214743611665511</v>
      </c>
      <c r="P47" s="8">
        <f>O43+O44+O45+O46+O47</f>
        <v>576.66086212456264</v>
      </c>
      <c r="Q47" s="8">
        <v>87.708537875588235</v>
      </c>
      <c r="R47" s="8">
        <f>Q43+Q44+Q45+Q46+Q47</f>
        <v>500.09254051870482</v>
      </c>
    </row>
    <row r="48" spans="1:18" x14ac:dyDescent="0.3">
      <c r="A48">
        <v>61</v>
      </c>
      <c r="E48" s="8">
        <v>624.1607666015625</v>
      </c>
      <c r="G48" s="8">
        <v>624.1607666015625</v>
      </c>
      <c r="I48" s="8">
        <v>439.70766228085267</v>
      </c>
      <c r="K48" s="8">
        <v>226.8746104069734</v>
      </c>
      <c r="M48" s="8">
        <v>129.97444684856853</v>
      </c>
      <c r="O48" s="8">
        <v>92.214743611665511</v>
      </c>
      <c r="Q48" s="8">
        <v>87.708537875588235</v>
      </c>
    </row>
    <row r="49" spans="1:18" x14ac:dyDescent="0.3">
      <c r="A49">
        <v>62</v>
      </c>
      <c r="E49" s="8">
        <v>624.1607666015625</v>
      </c>
      <c r="G49" s="8">
        <v>624.1607666015625</v>
      </c>
      <c r="I49" s="8">
        <v>439.70766228085267</v>
      </c>
      <c r="K49" s="8">
        <v>226.8746104069734</v>
      </c>
      <c r="M49" s="8">
        <v>129.97444684856853</v>
      </c>
      <c r="O49" s="8">
        <v>92.214743611665511</v>
      </c>
      <c r="Q49" s="8">
        <v>87.708537875588235</v>
      </c>
    </row>
    <row r="50" spans="1:18" x14ac:dyDescent="0.3">
      <c r="A50">
        <v>63</v>
      </c>
      <c r="E50" s="8">
        <v>466.0400390625</v>
      </c>
      <c r="G50" s="8">
        <v>466.0400390625</v>
      </c>
      <c r="I50" s="8">
        <v>328.31505450303666</v>
      </c>
      <c r="K50" s="8">
        <v>169.39970910387348</v>
      </c>
      <c r="M50" s="8">
        <v>97.047586980264498</v>
      </c>
      <c r="O50" s="8">
        <v>68.853675230043578</v>
      </c>
      <c r="Q50" s="8">
        <v>65.489041613772557</v>
      </c>
    </row>
    <row r="51" spans="1:18" x14ac:dyDescent="0.3">
      <c r="A51">
        <v>64</v>
      </c>
      <c r="B51" t="s">
        <v>26</v>
      </c>
      <c r="E51" s="8">
        <v>347.9765625</v>
      </c>
      <c r="F51">
        <v>2062</v>
      </c>
      <c r="G51" s="8">
        <v>347.9765625</v>
      </c>
      <c r="H51" s="8">
        <f>G48+G49+G50+G51</f>
        <v>2062.338134765625</v>
      </c>
      <c r="I51" s="8">
        <v>245.14190736226737</v>
      </c>
      <c r="J51" s="8">
        <f>I48+I49+I50+I51</f>
        <v>1452.8722864270094</v>
      </c>
      <c r="K51" s="8">
        <v>126.48511613089219</v>
      </c>
      <c r="L51" s="8">
        <f>K48+K49+K50+K51</f>
        <v>749.63404604871243</v>
      </c>
      <c r="M51" s="8">
        <v>72.462198278597512</v>
      </c>
      <c r="N51" s="8">
        <f>M48+M49+M50+M51</f>
        <v>429.45867895599906</v>
      </c>
      <c r="O51" s="8">
        <v>51.41074417176587</v>
      </c>
      <c r="P51" s="8">
        <f>O48+O49+O50+O51</f>
        <v>304.69390662514047</v>
      </c>
      <c r="Q51" s="8">
        <v>48.898484404950182</v>
      </c>
      <c r="R51" s="8">
        <f>Q48+Q49+Q50+Q51</f>
        <v>289.80460176989919</v>
      </c>
    </row>
    <row r="52" spans="1:18" x14ac:dyDescent="0.3">
      <c r="A52">
        <v>65</v>
      </c>
      <c r="E52" s="8">
        <v>143.7384375</v>
      </c>
      <c r="G52" s="8">
        <v>143.7384375</v>
      </c>
      <c r="I52" s="8">
        <v>188.16252797842026</v>
      </c>
      <c r="K52" s="8">
        <v>132.55640170517501</v>
      </c>
      <c r="M52" s="8">
        <v>68.394718977180375</v>
      </c>
      <c r="O52" s="8">
        <v>39.182726310696395</v>
      </c>
      <c r="Q52" s="8">
        <v>27.799503274337063</v>
      </c>
    </row>
    <row r="53" spans="1:18" x14ac:dyDescent="0.3">
      <c r="A53">
        <v>66</v>
      </c>
      <c r="E53" s="8">
        <v>107.32469999999998</v>
      </c>
      <c r="G53" s="8">
        <v>107.32469999999998</v>
      </c>
      <c r="I53" s="8">
        <v>140.49468755722046</v>
      </c>
      <c r="K53" s="8">
        <v>98.975446606530681</v>
      </c>
      <c r="M53" s="8">
        <v>51.068056836294673</v>
      </c>
      <c r="O53" s="8">
        <v>29.256435645319982</v>
      </c>
      <c r="Q53" s="8">
        <v>20.756962444838337</v>
      </c>
    </row>
    <row r="54" spans="1:18" x14ac:dyDescent="0.3">
      <c r="A54">
        <v>67</v>
      </c>
      <c r="E54" s="8">
        <v>107.32469999999998</v>
      </c>
      <c r="G54" s="8">
        <v>107.32469999999998</v>
      </c>
      <c r="I54" s="8">
        <v>104.9027000427246</v>
      </c>
      <c r="K54" s="8">
        <v>73.901666799542909</v>
      </c>
      <c r="M54" s="8">
        <v>38.130815771100018</v>
      </c>
      <c r="O54" s="8">
        <v>21.844805281838916</v>
      </c>
      <c r="Q54" s="8">
        <v>15.49853195881262</v>
      </c>
    </row>
    <row r="55" spans="1:18" x14ac:dyDescent="0.3">
      <c r="A55">
        <v>68</v>
      </c>
      <c r="E55" s="8">
        <v>107.32469999999998</v>
      </c>
      <c r="G55" s="8">
        <v>107.32469999999998</v>
      </c>
      <c r="I55" s="8">
        <v>78.327349365234369</v>
      </c>
      <c r="K55" s="8">
        <v>55.179911210325372</v>
      </c>
      <c r="M55" s="8">
        <v>28.471009109088016</v>
      </c>
      <c r="O55" s="8">
        <v>16.310787943773054</v>
      </c>
      <c r="Q55" s="8">
        <v>11.572237195913424</v>
      </c>
    </row>
    <row r="56" spans="1:18" x14ac:dyDescent="0.3">
      <c r="A56">
        <v>69</v>
      </c>
      <c r="B56" t="s">
        <v>27</v>
      </c>
      <c r="E56" s="8">
        <v>107.32469999999998</v>
      </c>
      <c r="F56">
        <v>573</v>
      </c>
      <c r="G56" s="8">
        <v>107.32469999999998</v>
      </c>
      <c r="H56" s="8">
        <f>G52+G53+G54+G55+G56</f>
        <v>573.03723749999995</v>
      </c>
      <c r="I56" s="8">
        <v>58.484420859374993</v>
      </c>
      <c r="J56" s="8">
        <f>I52+I53+I54+I55+I56</f>
        <v>570.37168580297464</v>
      </c>
      <c r="K56" s="8">
        <v>41.201000370376278</v>
      </c>
      <c r="L56" s="8">
        <f>K52+K53+K54+K55+K56</f>
        <v>401.81442669195025</v>
      </c>
      <c r="M56" s="8">
        <v>21.258353468119047</v>
      </c>
      <c r="N56" s="8">
        <f>M52+M53+M54+M55+M56</f>
        <v>207.32295416178212</v>
      </c>
      <c r="O56" s="8">
        <v>12.178721664683884</v>
      </c>
      <c r="P56" s="8">
        <f>O52+O53+O54+O55+O56</f>
        <v>118.77347684631224</v>
      </c>
      <c r="Q56" s="8">
        <v>8.6406037729486904</v>
      </c>
      <c r="R56" s="8">
        <f>Q52+Q53+Q54+Q55+Q56</f>
        <v>84.267838646850137</v>
      </c>
    </row>
    <row r="57" spans="1:18" x14ac:dyDescent="0.3">
      <c r="E57" s="8">
        <f>SUM(E3:E56)</f>
        <v>24044.361210289302</v>
      </c>
      <c r="F57">
        <v>24045</v>
      </c>
      <c r="G57" s="8">
        <f>SUM(G3:G56)</f>
        <v>24044.361210289302</v>
      </c>
      <c r="I57" s="8">
        <f>SUM(I3:I56)</f>
        <v>21589.31789517813</v>
      </c>
      <c r="K57" s="8">
        <f>SUM(K3:K56)</f>
        <v>20367.804646464985</v>
      </c>
      <c r="M57" s="8">
        <f>SUM(M3:M56)</f>
        <v>20141.607051382871</v>
      </c>
      <c r="O57" s="8">
        <f>SUM(O3:O56)</f>
        <v>20358.414765810336</v>
      </c>
      <c r="Q57" s="8">
        <f>SUM(Q3:Q56)</f>
        <v>20665.882880710142</v>
      </c>
    </row>
    <row r="65" spans="1:1" x14ac:dyDescent="0.3">
      <c r="A65" s="8">
        <v>1518.2781112343946</v>
      </c>
    </row>
    <row r="66" spans="1:1" x14ac:dyDescent="0.3">
      <c r="A66" s="8"/>
    </row>
    <row r="67" spans="1:1" x14ac:dyDescent="0.3">
      <c r="A67" s="8"/>
    </row>
    <row r="68" spans="1:1" x14ac:dyDescent="0.3">
      <c r="A68" s="8"/>
    </row>
    <row r="69" spans="1:1" x14ac:dyDescent="0.3">
      <c r="A69" s="8"/>
    </row>
    <row r="70" spans="1:1" x14ac:dyDescent="0.3">
      <c r="A70" s="8">
        <v>1218.9860001399211</v>
      </c>
    </row>
    <row r="71" spans="1:1" x14ac:dyDescent="0.3">
      <c r="A71" s="8"/>
    </row>
    <row r="72" spans="1:1" x14ac:dyDescent="0.3">
      <c r="A72" s="8"/>
    </row>
    <row r="73" spans="1:1" x14ac:dyDescent="0.3">
      <c r="A73" s="8"/>
    </row>
    <row r="74" spans="1:1" x14ac:dyDescent="0.3">
      <c r="A74" s="8"/>
    </row>
    <row r="75" spans="1:1" x14ac:dyDescent="0.3">
      <c r="A75" s="8">
        <v>1304.5779496678733</v>
      </c>
    </row>
    <row r="76" spans="1:1" x14ac:dyDescent="0.3">
      <c r="A76" s="8"/>
    </row>
    <row r="77" spans="1:1" x14ac:dyDescent="0.3">
      <c r="A77" s="8"/>
    </row>
    <row r="78" spans="1:1" x14ac:dyDescent="0.3">
      <c r="A78" s="8"/>
    </row>
    <row r="79" spans="1:1" x14ac:dyDescent="0.3">
      <c r="A79" s="8"/>
    </row>
    <row r="80" spans="1:1" x14ac:dyDescent="0.3">
      <c r="A80" s="8">
        <v>1692.8185573306109</v>
      </c>
    </row>
    <row r="81" spans="1:1" x14ac:dyDescent="0.3">
      <c r="A81" s="8"/>
    </row>
    <row r="82" spans="1:1" x14ac:dyDescent="0.3">
      <c r="A82" s="8"/>
    </row>
    <row r="83" spans="1:1" x14ac:dyDescent="0.3">
      <c r="A83" s="8"/>
    </row>
    <row r="84" spans="1:1" x14ac:dyDescent="0.3">
      <c r="A84" s="8">
        <v>1452.8722864270094</v>
      </c>
    </row>
    <row r="85" spans="1:1" x14ac:dyDescent="0.3">
      <c r="A85" s="8"/>
    </row>
    <row r="86" spans="1:1" x14ac:dyDescent="0.3">
      <c r="A86" s="8"/>
    </row>
    <row r="87" spans="1:1" x14ac:dyDescent="0.3">
      <c r="A87" s="8"/>
    </row>
    <row r="88" spans="1:1" x14ac:dyDescent="0.3">
      <c r="A88" s="8"/>
    </row>
    <row r="89" spans="1:1" x14ac:dyDescent="0.3">
      <c r="A89" s="8">
        <v>570.37168580297464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7"/>
  <sheetViews>
    <sheetView workbookViewId="0">
      <selection sqref="A1:XFD1"/>
    </sheetView>
  </sheetViews>
  <sheetFormatPr defaultRowHeight="14.4" x14ac:dyDescent="0.3"/>
  <cols>
    <col min="2" max="3" width="9.109375" style="8"/>
    <col min="6" max="6" width="9.109375" style="12"/>
    <col min="7" max="7" width="9.109375" style="8"/>
    <col min="9" max="9" width="12" bestFit="1" customWidth="1"/>
  </cols>
  <sheetData>
    <row r="1" spans="1:91" s="25" customFormat="1" ht="150" x14ac:dyDescent="0.25">
      <c r="A1" s="25" t="s">
        <v>11</v>
      </c>
      <c r="B1" s="40">
        <v>2013</v>
      </c>
      <c r="C1" s="34"/>
      <c r="D1" s="25">
        <v>2021</v>
      </c>
      <c r="E1" s="36" t="s">
        <v>14</v>
      </c>
      <c r="F1" s="37" t="s">
        <v>13</v>
      </c>
      <c r="G1" s="34">
        <v>2022</v>
      </c>
      <c r="H1" s="25" t="s">
        <v>12</v>
      </c>
      <c r="I1" s="25" t="s">
        <v>13</v>
      </c>
      <c r="J1" s="25">
        <v>2023</v>
      </c>
      <c r="K1" s="25" t="s">
        <v>12</v>
      </c>
      <c r="L1" s="25" t="s">
        <v>13</v>
      </c>
      <c r="M1" s="25">
        <v>2024</v>
      </c>
      <c r="N1" s="25" t="s">
        <v>12</v>
      </c>
      <c r="O1" s="25" t="s">
        <v>13</v>
      </c>
      <c r="P1" s="25">
        <v>2025</v>
      </c>
      <c r="Q1" s="25" t="s">
        <v>12</v>
      </c>
      <c r="R1" s="25" t="s">
        <v>13</v>
      </c>
      <c r="S1" s="25">
        <v>2026</v>
      </c>
      <c r="T1" s="25" t="s">
        <v>12</v>
      </c>
      <c r="U1" s="25" t="s">
        <v>13</v>
      </c>
      <c r="V1" s="25">
        <v>2027</v>
      </c>
      <c r="W1" s="25" t="s">
        <v>12</v>
      </c>
      <c r="X1" s="25" t="s">
        <v>13</v>
      </c>
      <c r="Y1" s="25">
        <v>2028</v>
      </c>
      <c r="Z1" s="25" t="s">
        <v>12</v>
      </c>
      <c r="AA1" s="25" t="s">
        <v>13</v>
      </c>
      <c r="AB1" s="25">
        <v>2029</v>
      </c>
      <c r="AC1" s="25" t="s">
        <v>12</v>
      </c>
      <c r="AD1" s="25" t="s">
        <v>13</v>
      </c>
      <c r="AE1" s="25">
        <v>2030</v>
      </c>
      <c r="AF1" s="25" t="s">
        <v>12</v>
      </c>
      <c r="AG1" s="25" t="s">
        <v>13</v>
      </c>
      <c r="AH1" s="42">
        <v>2031</v>
      </c>
      <c r="AI1" s="25" t="s">
        <v>12</v>
      </c>
      <c r="AJ1" s="25" t="s">
        <v>13</v>
      </c>
      <c r="AK1" s="25">
        <v>2032</v>
      </c>
      <c r="AL1" s="25" t="s">
        <v>12</v>
      </c>
      <c r="AM1" s="25" t="s">
        <v>13</v>
      </c>
      <c r="AN1" s="25">
        <v>2033</v>
      </c>
      <c r="AO1" s="25" t="s">
        <v>12</v>
      </c>
      <c r="AP1" s="25" t="s">
        <v>13</v>
      </c>
      <c r="AQ1" s="25">
        <v>2034</v>
      </c>
      <c r="AR1" s="25" t="s">
        <v>12</v>
      </c>
      <c r="AS1" s="25" t="s">
        <v>13</v>
      </c>
      <c r="AT1" s="25">
        <v>2035</v>
      </c>
      <c r="AU1" s="25" t="s">
        <v>12</v>
      </c>
      <c r="AV1" s="25" t="s">
        <v>13</v>
      </c>
      <c r="AW1" s="25">
        <v>2036</v>
      </c>
      <c r="AX1" s="25" t="s">
        <v>12</v>
      </c>
      <c r="AY1" s="25" t="s">
        <v>13</v>
      </c>
      <c r="AZ1" s="25">
        <v>2037</v>
      </c>
      <c r="BA1" s="25" t="s">
        <v>12</v>
      </c>
      <c r="BB1" s="25" t="s">
        <v>13</v>
      </c>
      <c r="BC1" s="25">
        <v>2038</v>
      </c>
      <c r="BD1" s="25" t="s">
        <v>12</v>
      </c>
      <c r="BE1" s="25" t="s">
        <v>13</v>
      </c>
      <c r="BF1" s="25">
        <v>2039</v>
      </c>
      <c r="BG1" s="25" t="s">
        <v>12</v>
      </c>
      <c r="BH1" s="25" t="s">
        <v>13</v>
      </c>
      <c r="BI1" s="25">
        <v>2040</v>
      </c>
      <c r="BJ1" s="25" t="s">
        <v>12</v>
      </c>
      <c r="BK1" s="25" t="s">
        <v>13</v>
      </c>
      <c r="BL1" s="25">
        <v>2041</v>
      </c>
      <c r="BM1" s="25" t="s">
        <v>12</v>
      </c>
      <c r="BN1" s="25" t="s">
        <v>13</v>
      </c>
      <c r="BO1" s="25">
        <v>2042</v>
      </c>
      <c r="BP1" s="25" t="s">
        <v>12</v>
      </c>
      <c r="BQ1" s="25" t="s">
        <v>13</v>
      </c>
      <c r="BR1" s="25">
        <v>2043</v>
      </c>
      <c r="BS1" s="25" t="s">
        <v>12</v>
      </c>
      <c r="BT1" s="25" t="s">
        <v>13</v>
      </c>
      <c r="BU1" s="25">
        <v>2044</v>
      </c>
      <c r="BV1" s="25" t="s">
        <v>12</v>
      </c>
      <c r="BW1" s="25" t="s">
        <v>13</v>
      </c>
      <c r="BX1" s="25">
        <v>2045</v>
      </c>
      <c r="BY1" s="25" t="s">
        <v>12</v>
      </c>
      <c r="BZ1" s="25" t="s">
        <v>13</v>
      </c>
      <c r="CA1" s="25">
        <v>2046</v>
      </c>
      <c r="CB1" s="25" t="s">
        <v>12</v>
      </c>
      <c r="CC1" s="25" t="s">
        <v>13</v>
      </c>
      <c r="CD1" s="25">
        <v>2047</v>
      </c>
      <c r="CE1" s="25" t="s">
        <v>12</v>
      </c>
      <c r="CF1" s="25" t="s">
        <v>13</v>
      </c>
      <c r="CG1" s="25">
        <v>2048</v>
      </c>
      <c r="CH1" s="25" t="s">
        <v>12</v>
      </c>
      <c r="CI1" s="25" t="s">
        <v>13</v>
      </c>
      <c r="CJ1" s="25">
        <v>2049</v>
      </c>
      <c r="CK1" s="25" t="s">
        <v>12</v>
      </c>
      <c r="CL1" s="25" t="s">
        <v>13</v>
      </c>
      <c r="CM1" s="25">
        <v>2050</v>
      </c>
    </row>
    <row r="2" spans="1:91" ht="15" x14ac:dyDescent="0.25">
      <c r="A2">
        <v>16</v>
      </c>
      <c r="B2" s="8">
        <v>6.24</v>
      </c>
      <c r="D2">
        <v>56</v>
      </c>
      <c r="E2">
        <v>200</v>
      </c>
      <c r="F2" s="12">
        <f>(D2+E2)*0.08</f>
        <v>20.48</v>
      </c>
      <c r="G2" s="10">
        <v>200</v>
      </c>
      <c r="H2">
        <v>200</v>
      </c>
      <c r="I2" s="10">
        <f>(G2+H2)*0.08</f>
        <v>32</v>
      </c>
      <c r="J2">
        <v>200</v>
      </c>
      <c r="K2">
        <v>200</v>
      </c>
      <c r="L2" s="10">
        <f>(J2+K2)*0.08</f>
        <v>32</v>
      </c>
      <c r="M2">
        <v>200</v>
      </c>
      <c r="N2">
        <v>200</v>
      </c>
      <c r="O2" s="10">
        <f>(M2+N2)*0.08</f>
        <v>32</v>
      </c>
      <c r="P2">
        <v>200</v>
      </c>
      <c r="Q2">
        <v>200</v>
      </c>
      <c r="R2" s="10">
        <f>(P2+Q2)*0.08</f>
        <v>32</v>
      </c>
      <c r="S2">
        <v>200</v>
      </c>
      <c r="T2">
        <v>200</v>
      </c>
      <c r="U2" s="10">
        <f>(S2+T2)*0.08</f>
        <v>32</v>
      </c>
      <c r="V2">
        <v>200</v>
      </c>
      <c r="W2">
        <v>200</v>
      </c>
      <c r="X2" s="10">
        <f>(V2+W2)*0.08</f>
        <v>32</v>
      </c>
      <c r="Y2">
        <v>200</v>
      </c>
      <c r="Z2">
        <v>200</v>
      </c>
      <c r="AA2" s="10">
        <f>(Y2+Z2)*0.08</f>
        <v>32</v>
      </c>
      <c r="AB2">
        <v>200</v>
      </c>
      <c r="AC2">
        <v>200</v>
      </c>
      <c r="AD2" s="10">
        <f>(AB2+AC2)*0.08</f>
        <v>32</v>
      </c>
      <c r="AE2">
        <v>200</v>
      </c>
      <c r="AF2">
        <v>200</v>
      </c>
      <c r="AG2" s="10">
        <f>(AE2+AF2)*0.08</f>
        <v>32</v>
      </c>
      <c r="AH2">
        <v>200</v>
      </c>
      <c r="AI2">
        <v>200</v>
      </c>
      <c r="AJ2" s="10">
        <f>(AH2+AI2)*0.08</f>
        <v>32</v>
      </c>
      <c r="AK2">
        <v>200</v>
      </c>
      <c r="AL2">
        <v>200</v>
      </c>
      <c r="AM2" s="10">
        <f>(AK2+AL2)*0.08</f>
        <v>32</v>
      </c>
      <c r="AN2">
        <v>200</v>
      </c>
      <c r="AO2">
        <v>200</v>
      </c>
      <c r="AP2" s="10">
        <f>(AN2+AO2)*0.08</f>
        <v>32</v>
      </c>
      <c r="AQ2">
        <v>200</v>
      </c>
      <c r="AR2">
        <v>200</v>
      </c>
      <c r="AS2" s="10">
        <f>(AQ2+AR2)*0.08</f>
        <v>32</v>
      </c>
      <c r="AT2">
        <v>200</v>
      </c>
      <c r="AU2">
        <v>200</v>
      </c>
      <c r="AV2" s="10">
        <f>(AT2+AU2)*0.08</f>
        <v>32</v>
      </c>
      <c r="AW2">
        <v>200</v>
      </c>
      <c r="AX2">
        <v>200</v>
      </c>
      <c r="AY2" s="10">
        <f>(AW2+AX2)*0.08</f>
        <v>32</v>
      </c>
      <c r="AZ2">
        <v>200</v>
      </c>
      <c r="BA2">
        <v>200</v>
      </c>
      <c r="BB2" s="10">
        <f>(AZ2+BA2)*0.08</f>
        <v>32</v>
      </c>
      <c r="BC2">
        <v>200</v>
      </c>
      <c r="BD2">
        <v>200</v>
      </c>
      <c r="BE2" s="10">
        <f>(BC2+BD2)*0.08</f>
        <v>32</v>
      </c>
      <c r="BF2">
        <v>200</v>
      </c>
      <c r="BG2">
        <v>200</v>
      </c>
      <c r="BH2" s="10">
        <f>(BF2+BG2)*0.08</f>
        <v>32</v>
      </c>
      <c r="BI2">
        <v>200</v>
      </c>
      <c r="BJ2">
        <v>200</v>
      </c>
      <c r="BK2" s="10">
        <f>(BI2+BJ2)*0.08</f>
        <v>32</v>
      </c>
      <c r="BL2">
        <v>200</v>
      </c>
      <c r="BM2">
        <v>200</v>
      </c>
      <c r="BN2" s="10">
        <f>(BL2+BM2)*0.08</f>
        <v>32</v>
      </c>
      <c r="BO2">
        <v>200</v>
      </c>
      <c r="BP2">
        <v>200</v>
      </c>
      <c r="BQ2" s="10">
        <f>(BO2+BP2)*0.08</f>
        <v>32</v>
      </c>
      <c r="BR2">
        <v>200</v>
      </c>
      <c r="BS2">
        <v>200</v>
      </c>
      <c r="BT2" s="10">
        <f>(BR2+BS2)*0.08</f>
        <v>32</v>
      </c>
      <c r="BU2">
        <v>200</v>
      </c>
      <c r="BV2">
        <v>200</v>
      </c>
      <c r="BW2" s="10">
        <f>(BU2+BV2)*0.08</f>
        <v>32</v>
      </c>
      <c r="BX2">
        <v>200</v>
      </c>
      <c r="BY2">
        <v>200</v>
      </c>
      <c r="BZ2" s="10">
        <f>(BX2+BY2)*0.08</f>
        <v>32</v>
      </c>
      <c r="CA2">
        <v>200</v>
      </c>
      <c r="CB2">
        <v>200</v>
      </c>
      <c r="CC2" s="10">
        <f>(CA2+CB2)*0.08</f>
        <v>32</v>
      </c>
      <c r="CD2">
        <v>200</v>
      </c>
      <c r="CE2">
        <v>200</v>
      </c>
      <c r="CF2" s="10">
        <f>(CD2+CE2)*0.08</f>
        <v>32</v>
      </c>
      <c r="CG2">
        <v>200</v>
      </c>
      <c r="CH2">
        <v>200</v>
      </c>
      <c r="CI2" s="10">
        <f>(CG2+CH2)*0.08</f>
        <v>32</v>
      </c>
      <c r="CJ2">
        <v>200</v>
      </c>
      <c r="CK2">
        <v>200</v>
      </c>
      <c r="CL2" s="10">
        <f>(CJ2+CK2)*0.08</f>
        <v>32</v>
      </c>
      <c r="CM2">
        <v>200</v>
      </c>
    </row>
    <row r="3" spans="1:91" ht="15" x14ac:dyDescent="0.25">
      <c r="A3">
        <v>17</v>
      </c>
      <c r="B3" s="8">
        <v>6.24</v>
      </c>
      <c r="D3">
        <v>56</v>
      </c>
      <c r="E3">
        <v>200</v>
      </c>
      <c r="F3" s="12">
        <f>(D3+E3)*0.08</f>
        <v>20.48</v>
      </c>
      <c r="G3" s="10">
        <f>D2+E2-F2</f>
        <v>235.52</v>
      </c>
      <c r="H3">
        <v>200</v>
      </c>
      <c r="I3" s="10">
        <f>(G3+H3)*0.08</f>
        <v>34.8416</v>
      </c>
      <c r="J3" s="10">
        <f>G2+H2-I2</f>
        <v>368</v>
      </c>
      <c r="K3">
        <v>200</v>
      </c>
      <c r="L3" s="10">
        <f>(J3+K3)*0.08</f>
        <v>45.44</v>
      </c>
      <c r="M3" s="10">
        <f>J2+K2-L2</f>
        <v>368</v>
      </c>
      <c r="N3">
        <v>200</v>
      </c>
      <c r="O3" s="10">
        <f>(M3+N3)*0.08</f>
        <v>45.44</v>
      </c>
      <c r="P3" s="10">
        <f>M2+N2-O2</f>
        <v>368</v>
      </c>
      <c r="Q3">
        <v>200</v>
      </c>
      <c r="R3" s="10">
        <f>(P3+Q3)*0.08</f>
        <v>45.44</v>
      </c>
      <c r="S3" s="10">
        <f>P2+Q2-R2</f>
        <v>368</v>
      </c>
      <c r="T3">
        <v>200</v>
      </c>
      <c r="U3" s="10">
        <f>(S3+T3)*0.08</f>
        <v>45.44</v>
      </c>
      <c r="V3" s="10">
        <f>S2+T2-U2</f>
        <v>368</v>
      </c>
      <c r="W3">
        <v>200</v>
      </c>
      <c r="X3" s="10">
        <f>(V3+W3)*0.08</f>
        <v>45.44</v>
      </c>
      <c r="Y3" s="10">
        <f>V2+W2-X2</f>
        <v>368</v>
      </c>
      <c r="Z3">
        <v>200</v>
      </c>
      <c r="AA3" s="10">
        <f>(Y3+Z3)*0.08</f>
        <v>45.44</v>
      </c>
      <c r="AB3" s="10">
        <f>Y2+Z2-AA2</f>
        <v>368</v>
      </c>
      <c r="AC3">
        <v>200</v>
      </c>
      <c r="AD3" s="10">
        <f>(AB3+AC3)*0.08</f>
        <v>45.44</v>
      </c>
      <c r="AE3" s="10">
        <f>AB2+AC2-AD2</f>
        <v>368</v>
      </c>
      <c r="AF3">
        <v>200</v>
      </c>
      <c r="AG3" s="10">
        <f>(AE3+AF3)*0.08</f>
        <v>45.44</v>
      </c>
      <c r="AH3" s="10">
        <f>AE2+AF2-AG2</f>
        <v>368</v>
      </c>
      <c r="AI3">
        <v>200</v>
      </c>
      <c r="AJ3" s="10">
        <f>(AH3+AI3)*0.08</f>
        <v>45.44</v>
      </c>
      <c r="AK3" s="10">
        <f>AH2+AI2-AJ2</f>
        <v>368</v>
      </c>
      <c r="AL3">
        <v>200</v>
      </c>
      <c r="AM3" s="10">
        <f>(AK3+AL3)*0.08</f>
        <v>45.44</v>
      </c>
      <c r="AN3" s="10">
        <f>AK2+AL2-AM2</f>
        <v>368</v>
      </c>
      <c r="AO3">
        <v>200</v>
      </c>
      <c r="AP3" s="10">
        <f>(AN3+AO3)*0.08</f>
        <v>45.44</v>
      </c>
      <c r="AQ3" s="10">
        <f>AN2+AO2-AP2</f>
        <v>368</v>
      </c>
      <c r="AR3">
        <v>200</v>
      </c>
      <c r="AS3" s="10">
        <f>(AQ3+AR3)*0.08</f>
        <v>45.44</v>
      </c>
      <c r="AT3" s="10">
        <f>AQ2+AR2-AS2</f>
        <v>368</v>
      </c>
      <c r="AU3">
        <v>200</v>
      </c>
      <c r="AV3" s="10">
        <f>(AT3+AU3)*0.08</f>
        <v>45.44</v>
      </c>
      <c r="AW3" s="10">
        <f>AT2+AU2-AV2</f>
        <v>368</v>
      </c>
      <c r="AX3">
        <v>200</v>
      </c>
      <c r="AY3" s="10">
        <f>(AW3+AX3)*0.08</f>
        <v>45.44</v>
      </c>
      <c r="AZ3" s="10">
        <f>AW2+AX2-AY2</f>
        <v>368</v>
      </c>
      <c r="BA3">
        <v>200</v>
      </c>
      <c r="BB3" s="10">
        <f>(AZ3+BA3)*0.08</f>
        <v>45.44</v>
      </c>
      <c r="BC3" s="10">
        <f>AZ2+BA2-BB2</f>
        <v>368</v>
      </c>
      <c r="BD3">
        <v>200</v>
      </c>
      <c r="BE3" s="10">
        <f>(BC3+BD3)*0.08</f>
        <v>45.44</v>
      </c>
      <c r="BF3" s="10">
        <f>BC2+BD2-BE2</f>
        <v>368</v>
      </c>
      <c r="BG3">
        <v>200</v>
      </c>
      <c r="BH3" s="10">
        <f>(BF3+BG3)*0.08</f>
        <v>45.44</v>
      </c>
      <c r="BI3" s="10">
        <f>BF2+BG2-BH2</f>
        <v>368</v>
      </c>
      <c r="BJ3">
        <v>200</v>
      </c>
      <c r="BK3" s="10">
        <f>(BI3+BJ3)*0.08</f>
        <v>45.44</v>
      </c>
      <c r="BL3" s="10">
        <f>BI2+BJ2-BK2</f>
        <v>368</v>
      </c>
      <c r="BM3">
        <v>200</v>
      </c>
      <c r="BN3" s="10">
        <f>(BL3+BM3)*0.08</f>
        <v>45.44</v>
      </c>
      <c r="BO3" s="10">
        <f>BL2+BM2-BN2</f>
        <v>368</v>
      </c>
      <c r="BP3">
        <v>200</v>
      </c>
      <c r="BQ3" s="10">
        <f>(BO3+BP3)*0.08</f>
        <v>45.44</v>
      </c>
      <c r="BR3" s="10">
        <f>BO2+BP2-BQ2</f>
        <v>368</v>
      </c>
      <c r="BS3">
        <v>200</v>
      </c>
      <c r="BT3" s="10">
        <f>(BR3+BS3)*0.08</f>
        <v>45.44</v>
      </c>
      <c r="BU3" s="10">
        <f>BR2+BS2-BT2</f>
        <v>368</v>
      </c>
      <c r="BV3">
        <v>200</v>
      </c>
      <c r="BW3" s="10">
        <f>(BU3+BV3)*0.08</f>
        <v>45.44</v>
      </c>
      <c r="BX3" s="10">
        <f>BU2+BV2-BW2</f>
        <v>368</v>
      </c>
      <c r="BY3">
        <v>200</v>
      </c>
      <c r="BZ3" s="10">
        <f>(BX3+BY3)*0.08</f>
        <v>45.44</v>
      </c>
      <c r="CA3" s="10">
        <f>BX2+BY2-BZ2</f>
        <v>368</v>
      </c>
      <c r="CB3">
        <v>200</v>
      </c>
      <c r="CC3" s="10">
        <f>(CA3+CB3)*0.08</f>
        <v>45.44</v>
      </c>
      <c r="CD3" s="10">
        <f>CA2+CB2-CC2</f>
        <v>368</v>
      </c>
      <c r="CE3">
        <v>200</v>
      </c>
      <c r="CF3" s="10">
        <f>(CD3+CE3)*0.08</f>
        <v>45.44</v>
      </c>
      <c r="CG3" s="10">
        <f>CD2+CE2-CF2</f>
        <v>368</v>
      </c>
      <c r="CH3">
        <v>200</v>
      </c>
      <c r="CI3" s="10">
        <f>(CG3+CH3)*0.08</f>
        <v>45.44</v>
      </c>
      <c r="CJ3" s="10">
        <f>CG2+CH2-CI2</f>
        <v>368</v>
      </c>
      <c r="CK3">
        <v>200</v>
      </c>
      <c r="CL3" s="10">
        <f>(CJ3+CK3)*0.08</f>
        <v>45.44</v>
      </c>
      <c r="CM3" s="10">
        <f>CJ2+CK2-CL2</f>
        <v>368</v>
      </c>
    </row>
    <row r="4" spans="1:91" ht="15" x14ac:dyDescent="0.25">
      <c r="A4">
        <v>18</v>
      </c>
      <c r="B4" s="8">
        <v>6.24</v>
      </c>
      <c r="D4">
        <v>56</v>
      </c>
      <c r="E4">
        <v>307</v>
      </c>
      <c r="F4" s="12">
        <f>(D4+E4)*0.08</f>
        <v>29.04</v>
      </c>
      <c r="G4" s="10">
        <f t="shared" ref="G4:G55" si="0">D3+E3-F3</f>
        <v>235.52</v>
      </c>
      <c r="H4">
        <v>307</v>
      </c>
      <c r="I4" s="10">
        <f>(G4+H4)*0.08</f>
        <v>43.401600000000002</v>
      </c>
      <c r="J4" s="10">
        <f>G3+H3-I3</f>
        <v>400.67840000000001</v>
      </c>
      <c r="K4">
        <v>307</v>
      </c>
      <c r="L4" s="10">
        <f>(J4+K4)*0.08</f>
        <v>56.614272</v>
      </c>
      <c r="M4" s="10">
        <f>J3+K3-L3</f>
        <v>522.55999999999995</v>
      </c>
      <c r="N4">
        <v>307</v>
      </c>
      <c r="O4" s="10">
        <f>(M4+N4)*0.08</f>
        <v>66.364800000000002</v>
      </c>
      <c r="P4" s="10">
        <f t="shared" ref="P4:P56" si="1">M3+N3-O3</f>
        <v>522.55999999999995</v>
      </c>
      <c r="Q4">
        <v>307</v>
      </c>
      <c r="R4" s="10">
        <f>(P4+Q4)*0.08</f>
        <v>66.364800000000002</v>
      </c>
      <c r="S4" s="10">
        <f t="shared" ref="S4:S56" si="2">P3+Q3-R3</f>
        <v>522.55999999999995</v>
      </c>
      <c r="T4">
        <v>307</v>
      </c>
      <c r="U4" s="10">
        <f>(S4+T4)*0.08</f>
        <v>66.364800000000002</v>
      </c>
      <c r="V4" s="10">
        <f t="shared" ref="V4:V56" si="3">S3+T3-U3</f>
        <v>522.55999999999995</v>
      </c>
      <c r="W4">
        <v>307</v>
      </c>
      <c r="X4" s="10">
        <f>(V4+W4)*0.08</f>
        <v>66.364800000000002</v>
      </c>
      <c r="Y4" s="10">
        <f t="shared" ref="Y4:Y56" si="4">V3+W3-X3</f>
        <v>522.55999999999995</v>
      </c>
      <c r="Z4">
        <v>307</v>
      </c>
      <c r="AA4" s="10">
        <f>(Y4+Z4)*0.08</f>
        <v>66.364800000000002</v>
      </c>
      <c r="AB4" s="10">
        <f t="shared" ref="AB4:AB56" si="5">Y3+Z3-AA3</f>
        <v>522.55999999999995</v>
      </c>
      <c r="AC4">
        <v>307</v>
      </c>
      <c r="AD4" s="10">
        <f>(AB4+AC4)*0.08</f>
        <v>66.364800000000002</v>
      </c>
      <c r="AE4" s="10">
        <f t="shared" ref="AE4:AE56" si="6">AB3+AC3-AD3</f>
        <v>522.55999999999995</v>
      </c>
      <c r="AF4">
        <v>307</v>
      </c>
      <c r="AG4" s="10">
        <f>(AE4+AF4)*0.08</f>
        <v>66.364800000000002</v>
      </c>
      <c r="AH4" s="10">
        <f t="shared" ref="AH4:AH56" si="7">AE3+AF3-AG3</f>
        <v>522.55999999999995</v>
      </c>
      <c r="AI4">
        <v>307</v>
      </c>
      <c r="AJ4" s="10">
        <f>(AH4+AI4)*0.08</f>
        <v>66.364800000000002</v>
      </c>
      <c r="AK4" s="10">
        <f t="shared" ref="AK4:AK56" si="8">AH3+AI3-AJ3</f>
        <v>522.55999999999995</v>
      </c>
      <c r="AL4">
        <v>307</v>
      </c>
      <c r="AM4" s="10">
        <f>(AK4+AL4)*0.08</f>
        <v>66.364800000000002</v>
      </c>
      <c r="AN4" s="10">
        <f t="shared" ref="AN4:AN56" si="9">AK3+AL3-AM3</f>
        <v>522.55999999999995</v>
      </c>
      <c r="AO4">
        <v>307</v>
      </c>
      <c r="AP4" s="10">
        <f>(AN4+AO4)*0.08</f>
        <v>66.364800000000002</v>
      </c>
      <c r="AQ4" s="10">
        <f t="shared" ref="AQ4:AQ56" si="10">AN3+AO3-AP3</f>
        <v>522.55999999999995</v>
      </c>
      <c r="AR4">
        <v>307</v>
      </c>
      <c r="AS4" s="10">
        <f>(AQ4+AR4)*0.08</f>
        <v>66.364800000000002</v>
      </c>
      <c r="AT4" s="10">
        <f t="shared" ref="AT4:AT56" si="11">AQ3+AR3-AS3</f>
        <v>522.55999999999995</v>
      </c>
      <c r="AU4">
        <v>307</v>
      </c>
      <c r="AV4" s="10">
        <f>(AT4+AU4)*0.08</f>
        <v>66.364800000000002</v>
      </c>
      <c r="AW4" s="10">
        <f t="shared" ref="AW4:AW56" si="12">AT3+AU3-AV3</f>
        <v>522.55999999999995</v>
      </c>
      <c r="AX4">
        <v>307</v>
      </c>
      <c r="AY4" s="10">
        <f>(AW4+AX4)*0.08</f>
        <v>66.364800000000002</v>
      </c>
      <c r="AZ4" s="10">
        <f t="shared" ref="AZ4:AZ56" si="13">AW3+AX3-AY3</f>
        <v>522.55999999999995</v>
      </c>
      <c r="BA4">
        <v>307</v>
      </c>
      <c r="BB4" s="10">
        <f>(AZ4+BA4)*0.08</f>
        <v>66.364800000000002</v>
      </c>
      <c r="BC4" s="10">
        <f t="shared" ref="BC4:BC56" si="14">AZ3+BA3-BB3</f>
        <v>522.55999999999995</v>
      </c>
      <c r="BD4">
        <v>307</v>
      </c>
      <c r="BE4" s="10">
        <f>(BC4+BD4)*0.08</f>
        <v>66.364800000000002</v>
      </c>
      <c r="BF4" s="10">
        <f t="shared" ref="BF4:BF56" si="15">BC3+BD3-BE3</f>
        <v>522.55999999999995</v>
      </c>
      <c r="BG4">
        <v>307</v>
      </c>
      <c r="BH4" s="10">
        <f>(BF4+BG4)*0.08</f>
        <v>66.364800000000002</v>
      </c>
      <c r="BI4" s="10">
        <f t="shared" ref="BI4:BI56" si="16">BF3+BG3-BH3</f>
        <v>522.55999999999995</v>
      </c>
      <c r="BJ4">
        <v>307</v>
      </c>
      <c r="BK4" s="10">
        <f>(BI4+BJ4)*0.08</f>
        <v>66.364800000000002</v>
      </c>
      <c r="BL4" s="10">
        <f t="shared" ref="BL4:BL56" si="17">BI3+BJ3-BK3</f>
        <v>522.55999999999995</v>
      </c>
      <c r="BM4">
        <v>307</v>
      </c>
      <c r="BN4" s="10">
        <f>(BL4+BM4)*0.08</f>
        <v>66.364800000000002</v>
      </c>
      <c r="BO4" s="10">
        <f t="shared" ref="BO4:BO56" si="18">BL3+BM3-BN3</f>
        <v>522.55999999999995</v>
      </c>
      <c r="BP4">
        <v>307</v>
      </c>
      <c r="BQ4" s="10">
        <f>(BO4+BP4)*0.08</f>
        <v>66.364800000000002</v>
      </c>
      <c r="BR4" s="10">
        <f t="shared" ref="BR4:BR56" si="19">BO3+BP3-BQ3</f>
        <v>522.55999999999995</v>
      </c>
      <c r="BS4">
        <v>307</v>
      </c>
      <c r="BT4" s="10">
        <f>(BR4+BS4)*0.08</f>
        <v>66.364800000000002</v>
      </c>
      <c r="BU4" s="10">
        <f t="shared" ref="BU4:BU56" si="20">BR3+BS3-BT3</f>
        <v>522.55999999999995</v>
      </c>
      <c r="BV4">
        <v>307</v>
      </c>
      <c r="BW4" s="10">
        <f>(BU4+BV4)*0.08</f>
        <v>66.364800000000002</v>
      </c>
      <c r="BX4" s="10">
        <f t="shared" ref="BX4:BX56" si="21">BU3+BV3-BW3</f>
        <v>522.55999999999995</v>
      </c>
      <c r="BY4">
        <v>307</v>
      </c>
      <c r="BZ4" s="10">
        <f>(BX4+BY4)*0.08</f>
        <v>66.364800000000002</v>
      </c>
      <c r="CA4" s="10">
        <f t="shared" ref="CA4:CA56" si="22">BX3+BY3-BZ3</f>
        <v>522.55999999999995</v>
      </c>
      <c r="CB4">
        <v>307</v>
      </c>
      <c r="CC4" s="10">
        <f>(CA4+CB4)*0.08</f>
        <v>66.364800000000002</v>
      </c>
      <c r="CD4" s="10">
        <f t="shared" ref="CD4:CD56" si="23">CA3+CB3-CC3</f>
        <v>522.55999999999995</v>
      </c>
      <c r="CE4">
        <v>307</v>
      </c>
      <c r="CF4" s="10">
        <f>(CD4+CE4)*0.08</f>
        <v>66.364800000000002</v>
      </c>
      <c r="CG4" s="10">
        <f t="shared" ref="CG4:CG56" si="24">CD3+CE3-CF3</f>
        <v>522.55999999999995</v>
      </c>
      <c r="CH4">
        <v>307</v>
      </c>
      <c r="CI4" s="10">
        <f>(CG4+CH4)*0.08</f>
        <v>66.364800000000002</v>
      </c>
      <c r="CJ4" s="10">
        <f t="shared" ref="CJ4:CJ56" si="25">CG3+CH3-CI3</f>
        <v>522.55999999999995</v>
      </c>
      <c r="CK4">
        <v>307</v>
      </c>
      <c r="CL4" s="10">
        <f>(CJ4+CK4)*0.08</f>
        <v>66.364800000000002</v>
      </c>
      <c r="CM4" s="10">
        <f t="shared" ref="CM4:CM56" si="26">CJ3+CK3-CL3</f>
        <v>522.55999999999995</v>
      </c>
    </row>
    <row r="5" spans="1:91" ht="15" x14ac:dyDescent="0.25">
      <c r="A5">
        <v>19</v>
      </c>
      <c r="B5" s="8">
        <v>6.24</v>
      </c>
      <c r="D5">
        <v>56</v>
      </c>
      <c r="E5">
        <v>307</v>
      </c>
      <c r="F5" s="12">
        <f>(D5+E5)*0.08</f>
        <v>29.04</v>
      </c>
      <c r="G5" s="10">
        <f t="shared" si="0"/>
        <v>333.96</v>
      </c>
      <c r="H5">
        <v>307</v>
      </c>
      <c r="I5" s="10">
        <f>(G5+H5)*0.08</f>
        <v>51.276800000000001</v>
      </c>
      <c r="J5" s="10">
        <f t="shared" ref="J5:J55" si="27">G4+H4-I4</f>
        <v>499.11839999999995</v>
      </c>
      <c r="K5">
        <v>307</v>
      </c>
      <c r="L5" s="10">
        <f>(J5+K5)*0.08</f>
        <v>64.489471999999992</v>
      </c>
      <c r="M5" s="10">
        <f t="shared" ref="M5:M56" si="28">J4+K4-L4</f>
        <v>651.06412799999998</v>
      </c>
      <c r="N5">
        <v>307</v>
      </c>
      <c r="O5" s="10">
        <f>(M5+N5)*0.08</f>
        <v>76.64513024</v>
      </c>
      <c r="P5" s="10">
        <f t="shared" si="1"/>
        <v>763.19519999999989</v>
      </c>
      <c r="Q5">
        <v>307</v>
      </c>
      <c r="R5" s="10">
        <f>(P5+Q5)*0.08</f>
        <v>85.615615999999989</v>
      </c>
      <c r="S5" s="10">
        <f t="shared" si="2"/>
        <v>763.19519999999989</v>
      </c>
      <c r="T5">
        <v>307</v>
      </c>
      <c r="U5" s="10">
        <f>(S5+T5)*0.08</f>
        <v>85.615615999999989</v>
      </c>
      <c r="V5" s="10">
        <f t="shared" si="3"/>
        <v>763.19519999999989</v>
      </c>
      <c r="W5">
        <v>307</v>
      </c>
      <c r="X5" s="10">
        <f>(V5+W5)*0.08</f>
        <v>85.615615999999989</v>
      </c>
      <c r="Y5" s="10">
        <f t="shared" si="4"/>
        <v>763.19519999999989</v>
      </c>
      <c r="Z5">
        <v>307</v>
      </c>
      <c r="AA5" s="10">
        <f>(Y5+Z5)*0.08</f>
        <v>85.615615999999989</v>
      </c>
      <c r="AB5" s="10">
        <f t="shared" si="5"/>
        <v>763.19519999999989</v>
      </c>
      <c r="AC5">
        <v>307</v>
      </c>
      <c r="AD5" s="10">
        <f>(AB5+AC5)*0.08</f>
        <v>85.615615999999989</v>
      </c>
      <c r="AE5" s="10">
        <f t="shared" si="6"/>
        <v>763.19519999999989</v>
      </c>
      <c r="AF5">
        <v>307</v>
      </c>
      <c r="AG5" s="10">
        <f>(AE5+AF5)*0.08</f>
        <v>85.615615999999989</v>
      </c>
      <c r="AH5" s="10">
        <f t="shared" si="7"/>
        <v>763.19519999999989</v>
      </c>
      <c r="AI5">
        <v>307</v>
      </c>
      <c r="AJ5" s="10">
        <f>(AH5+AI5)*0.08</f>
        <v>85.615615999999989</v>
      </c>
      <c r="AK5" s="10">
        <f t="shared" si="8"/>
        <v>763.19519999999989</v>
      </c>
      <c r="AL5">
        <v>307</v>
      </c>
      <c r="AM5" s="10">
        <f>(AK5+AL5)*0.08</f>
        <v>85.615615999999989</v>
      </c>
      <c r="AN5" s="10">
        <f t="shared" si="9"/>
        <v>763.19519999999989</v>
      </c>
      <c r="AO5">
        <v>307</v>
      </c>
      <c r="AP5" s="10">
        <f>(AN5+AO5)*0.08</f>
        <v>85.615615999999989</v>
      </c>
      <c r="AQ5" s="10">
        <f t="shared" si="10"/>
        <v>763.19519999999989</v>
      </c>
      <c r="AR5">
        <v>307</v>
      </c>
      <c r="AS5" s="10">
        <f>(AQ5+AR5)*0.08</f>
        <v>85.615615999999989</v>
      </c>
      <c r="AT5" s="10">
        <f t="shared" si="11"/>
        <v>763.19519999999989</v>
      </c>
      <c r="AU5">
        <v>307</v>
      </c>
      <c r="AV5" s="10">
        <f>(AT5+AU5)*0.08</f>
        <v>85.615615999999989</v>
      </c>
      <c r="AW5" s="10">
        <f t="shared" si="12"/>
        <v>763.19519999999989</v>
      </c>
      <c r="AX5">
        <v>307</v>
      </c>
      <c r="AY5" s="10">
        <f>(AW5+AX5)*0.08</f>
        <v>85.615615999999989</v>
      </c>
      <c r="AZ5" s="10">
        <f t="shared" si="13"/>
        <v>763.19519999999989</v>
      </c>
      <c r="BA5">
        <v>307</v>
      </c>
      <c r="BB5" s="10">
        <f>(AZ5+BA5)*0.08</f>
        <v>85.615615999999989</v>
      </c>
      <c r="BC5" s="10">
        <f t="shared" si="14"/>
        <v>763.19519999999989</v>
      </c>
      <c r="BD5">
        <v>307</v>
      </c>
      <c r="BE5" s="10">
        <f>(BC5+BD5)*0.08</f>
        <v>85.615615999999989</v>
      </c>
      <c r="BF5" s="10">
        <f t="shared" si="15"/>
        <v>763.19519999999989</v>
      </c>
      <c r="BG5">
        <v>307</v>
      </c>
      <c r="BH5" s="10">
        <f>(BF5+BG5)*0.08</f>
        <v>85.615615999999989</v>
      </c>
      <c r="BI5" s="10">
        <f t="shared" si="16"/>
        <v>763.19519999999989</v>
      </c>
      <c r="BJ5">
        <v>307</v>
      </c>
      <c r="BK5" s="10">
        <f>(BI5+BJ5)*0.08</f>
        <v>85.615615999999989</v>
      </c>
      <c r="BL5" s="10">
        <f t="shared" si="17"/>
        <v>763.19519999999989</v>
      </c>
      <c r="BM5">
        <v>307</v>
      </c>
      <c r="BN5" s="10">
        <f>(BL5+BM5)*0.08</f>
        <v>85.615615999999989</v>
      </c>
      <c r="BO5" s="10">
        <f t="shared" si="18"/>
        <v>763.19519999999989</v>
      </c>
      <c r="BP5">
        <v>307</v>
      </c>
      <c r="BQ5" s="10">
        <f>(BO5+BP5)*0.08</f>
        <v>85.615615999999989</v>
      </c>
      <c r="BR5" s="10">
        <f t="shared" si="19"/>
        <v>763.19519999999989</v>
      </c>
      <c r="BS5">
        <v>307</v>
      </c>
      <c r="BT5" s="10">
        <f>(BR5+BS5)*0.08</f>
        <v>85.615615999999989</v>
      </c>
      <c r="BU5" s="10">
        <f t="shared" si="20"/>
        <v>763.19519999999989</v>
      </c>
      <c r="BV5">
        <v>307</v>
      </c>
      <c r="BW5" s="10">
        <f>(BU5+BV5)*0.08</f>
        <v>85.615615999999989</v>
      </c>
      <c r="BX5" s="10">
        <f t="shared" si="21"/>
        <v>763.19519999999989</v>
      </c>
      <c r="BY5">
        <v>307</v>
      </c>
      <c r="BZ5" s="10">
        <f>(BX5+BY5)*0.08</f>
        <v>85.615615999999989</v>
      </c>
      <c r="CA5" s="10">
        <f t="shared" si="22"/>
        <v>763.19519999999989</v>
      </c>
      <c r="CB5">
        <v>307</v>
      </c>
      <c r="CC5" s="10">
        <f>(CA5+CB5)*0.08</f>
        <v>85.615615999999989</v>
      </c>
      <c r="CD5" s="10">
        <f t="shared" si="23"/>
        <v>763.19519999999989</v>
      </c>
      <c r="CE5">
        <v>307</v>
      </c>
      <c r="CF5" s="10">
        <f>(CD5+CE5)*0.08</f>
        <v>85.615615999999989</v>
      </c>
      <c r="CG5" s="10">
        <f t="shared" si="24"/>
        <v>763.19519999999989</v>
      </c>
      <c r="CH5">
        <v>307</v>
      </c>
      <c r="CI5" s="10">
        <f>(CG5+CH5)*0.08</f>
        <v>85.615615999999989</v>
      </c>
      <c r="CJ5" s="10">
        <f t="shared" si="25"/>
        <v>763.19519999999989</v>
      </c>
      <c r="CK5">
        <v>307</v>
      </c>
      <c r="CL5" s="10">
        <f>(CJ5+CK5)*0.08</f>
        <v>85.615615999999989</v>
      </c>
      <c r="CM5" s="10">
        <f t="shared" si="26"/>
        <v>763.19519999999989</v>
      </c>
    </row>
    <row r="6" spans="1:91" ht="15" x14ac:dyDescent="0.25">
      <c r="A6">
        <v>20</v>
      </c>
      <c r="B6" s="8">
        <v>35.4375</v>
      </c>
      <c r="D6">
        <v>56</v>
      </c>
      <c r="E6">
        <v>107</v>
      </c>
      <c r="F6" s="12">
        <f>D6*0.0625</f>
        <v>3.5</v>
      </c>
      <c r="G6" s="10">
        <f>D5+E5-F5</f>
        <v>333.96</v>
      </c>
      <c r="H6" s="9">
        <v>107</v>
      </c>
      <c r="I6" s="12">
        <f>G6*0.0625</f>
        <v>20.872499999999999</v>
      </c>
      <c r="J6" s="10">
        <f>G5+H5-I5</f>
        <v>589.68320000000006</v>
      </c>
      <c r="K6" s="9">
        <v>107</v>
      </c>
      <c r="L6" s="12">
        <f>J6*0.0625</f>
        <v>36.855200000000004</v>
      </c>
      <c r="M6" s="10">
        <f t="shared" si="28"/>
        <v>741.62892799999997</v>
      </c>
      <c r="N6" s="9">
        <v>107</v>
      </c>
      <c r="O6" s="12">
        <f>M6*0.0625</f>
        <v>46.351807999999998</v>
      </c>
      <c r="P6" s="10">
        <f t="shared" si="1"/>
        <v>881.41899776000002</v>
      </c>
      <c r="Q6" s="9">
        <v>107</v>
      </c>
      <c r="R6" s="12">
        <f>P6*0.0625</f>
        <v>55.088687360000002</v>
      </c>
      <c r="S6" s="10">
        <f t="shared" si="2"/>
        <v>984.57958399999984</v>
      </c>
      <c r="T6" s="9">
        <v>107</v>
      </c>
      <c r="U6" s="12">
        <f>S6*0.0625</f>
        <v>61.53622399999999</v>
      </c>
      <c r="V6" s="10">
        <f t="shared" si="3"/>
        <v>984.57958399999984</v>
      </c>
      <c r="W6" s="9">
        <v>107</v>
      </c>
      <c r="X6" s="12">
        <f>V6*0.0625</f>
        <v>61.53622399999999</v>
      </c>
      <c r="Y6" s="10">
        <f t="shared" si="4"/>
        <v>984.57958399999984</v>
      </c>
      <c r="Z6" s="9">
        <v>107</v>
      </c>
      <c r="AA6" s="12">
        <f>Y6*0.0625</f>
        <v>61.53622399999999</v>
      </c>
      <c r="AB6" s="10">
        <f t="shared" si="5"/>
        <v>984.57958399999984</v>
      </c>
      <c r="AC6" s="9">
        <v>107</v>
      </c>
      <c r="AD6" s="12">
        <f>AB6*0.0625</f>
        <v>61.53622399999999</v>
      </c>
      <c r="AE6" s="10">
        <f t="shared" si="6"/>
        <v>984.57958399999984</v>
      </c>
      <c r="AF6" s="9">
        <v>107</v>
      </c>
      <c r="AG6" s="12">
        <f>AE6*0.0625</f>
        <v>61.53622399999999</v>
      </c>
      <c r="AH6" s="10">
        <f t="shared" si="7"/>
        <v>984.57958399999984</v>
      </c>
      <c r="AI6" s="9">
        <v>107</v>
      </c>
      <c r="AJ6" s="12">
        <f>AH6*0.0625</f>
        <v>61.53622399999999</v>
      </c>
      <c r="AK6" s="10">
        <f t="shared" si="8"/>
        <v>984.57958399999984</v>
      </c>
      <c r="AL6" s="9">
        <v>107</v>
      </c>
      <c r="AM6" s="12">
        <f>AK6*0.0625</f>
        <v>61.53622399999999</v>
      </c>
      <c r="AN6" s="10">
        <f t="shared" si="9"/>
        <v>984.57958399999984</v>
      </c>
      <c r="AO6" s="9">
        <v>107</v>
      </c>
      <c r="AP6" s="12">
        <f>AN6*0.0625</f>
        <v>61.53622399999999</v>
      </c>
      <c r="AQ6" s="10">
        <f t="shared" si="10"/>
        <v>984.57958399999984</v>
      </c>
      <c r="AR6" s="9">
        <v>107</v>
      </c>
      <c r="AS6" s="12">
        <f>AQ6*0.0625</f>
        <v>61.53622399999999</v>
      </c>
      <c r="AT6" s="10">
        <f t="shared" si="11"/>
        <v>984.57958399999984</v>
      </c>
      <c r="AU6" s="9">
        <v>107</v>
      </c>
      <c r="AV6" s="12">
        <f>AT6*0.0625</f>
        <v>61.53622399999999</v>
      </c>
      <c r="AW6" s="10">
        <f t="shared" si="12"/>
        <v>984.57958399999984</v>
      </c>
      <c r="AX6" s="9">
        <v>107</v>
      </c>
      <c r="AY6" s="12">
        <f>AW6*0.0625</f>
        <v>61.53622399999999</v>
      </c>
      <c r="AZ6" s="10">
        <f t="shared" si="13"/>
        <v>984.57958399999984</v>
      </c>
      <c r="BA6" s="9">
        <v>107</v>
      </c>
      <c r="BB6" s="12">
        <f>AZ6*0.0625</f>
        <v>61.53622399999999</v>
      </c>
      <c r="BC6" s="10">
        <f t="shared" si="14"/>
        <v>984.57958399999984</v>
      </c>
      <c r="BD6" s="9">
        <v>107</v>
      </c>
      <c r="BE6" s="12">
        <f>BC6*0.0625</f>
        <v>61.53622399999999</v>
      </c>
      <c r="BF6" s="10">
        <f t="shared" si="15"/>
        <v>984.57958399999984</v>
      </c>
      <c r="BG6" s="9">
        <v>107</v>
      </c>
      <c r="BH6" s="12">
        <f>BF6*0.0625</f>
        <v>61.53622399999999</v>
      </c>
      <c r="BI6" s="10">
        <f t="shared" si="16"/>
        <v>984.57958399999984</v>
      </c>
      <c r="BJ6" s="9">
        <v>107</v>
      </c>
      <c r="BK6" s="12">
        <f>BI6*0.0625</f>
        <v>61.53622399999999</v>
      </c>
      <c r="BL6" s="10">
        <f t="shared" si="17"/>
        <v>984.57958399999984</v>
      </c>
      <c r="BM6" s="9">
        <v>107</v>
      </c>
      <c r="BN6" s="12">
        <f>BL6*0.0625</f>
        <v>61.53622399999999</v>
      </c>
      <c r="BO6" s="10">
        <f t="shared" si="18"/>
        <v>984.57958399999984</v>
      </c>
      <c r="BP6" s="9">
        <v>107</v>
      </c>
      <c r="BQ6" s="12">
        <f>BO6*0.0625</f>
        <v>61.53622399999999</v>
      </c>
      <c r="BR6" s="10">
        <f t="shared" si="19"/>
        <v>984.57958399999984</v>
      </c>
      <c r="BS6" s="9">
        <v>107</v>
      </c>
      <c r="BT6" s="12">
        <f>BR6*0.0625</f>
        <v>61.53622399999999</v>
      </c>
      <c r="BU6" s="10">
        <f t="shared" si="20"/>
        <v>984.57958399999984</v>
      </c>
      <c r="BV6" s="9">
        <v>107</v>
      </c>
      <c r="BW6" s="12">
        <f>BU6*0.0625</f>
        <v>61.53622399999999</v>
      </c>
      <c r="BX6" s="10">
        <f t="shared" si="21"/>
        <v>984.57958399999984</v>
      </c>
      <c r="BY6" s="9">
        <v>107</v>
      </c>
      <c r="BZ6" s="12">
        <f>BX6*0.0625</f>
        <v>61.53622399999999</v>
      </c>
      <c r="CA6" s="10">
        <f t="shared" si="22"/>
        <v>984.57958399999984</v>
      </c>
      <c r="CB6" s="9">
        <v>107</v>
      </c>
      <c r="CC6" s="12">
        <f>CA6*0.0625</f>
        <v>61.53622399999999</v>
      </c>
      <c r="CD6" s="10">
        <f t="shared" si="23"/>
        <v>984.57958399999984</v>
      </c>
      <c r="CE6" s="9">
        <v>107</v>
      </c>
      <c r="CF6" s="12">
        <f>CD6*0.0625</f>
        <v>61.53622399999999</v>
      </c>
      <c r="CG6" s="10">
        <f t="shared" si="24"/>
        <v>984.57958399999984</v>
      </c>
      <c r="CH6" s="9">
        <v>107</v>
      </c>
      <c r="CI6" s="12">
        <f>CG6*0.0625</f>
        <v>61.53622399999999</v>
      </c>
      <c r="CJ6" s="10">
        <f t="shared" si="25"/>
        <v>984.57958399999984</v>
      </c>
      <c r="CK6" s="9">
        <v>107</v>
      </c>
      <c r="CL6" s="12">
        <f>CJ6*0.0625</f>
        <v>61.53622399999999</v>
      </c>
      <c r="CM6" s="10">
        <f t="shared" si="26"/>
        <v>984.57958399999984</v>
      </c>
    </row>
    <row r="7" spans="1:91" ht="15" x14ac:dyDescent="0.25">
      <c r="A7">
        <v>21</v>
      </c>
      <c r="B7" s="8">
        <v>35.4375</v>
      </c>
      <c r="D7">
        <v>511</v>
      </c>
      <c r="E7">
        <v>107</v>
      </c>
      <c r="F7" s="12">
        <f t="shared" ref="F7:F46" si="29">D7*0.0625</f>
        <v>31.9375</v>
      </c>
      <c r="G7" s="10">
        <f>D6+E6-F6</f>
        <v>159.5</v>
      </c>
      <c r="H7" s="9">
        <v>107</v>
      </c>
      <c r="I7" s="12">
        <f t="shared" ref="I7:I47" si="30">G7*0.0625</f>
        <v>9.96875</v>
      </c>
      <c r="J7" s="10">
        <f>G6+H6-I6</f>
        <v>420.08749999999998</v>
      </c>
      <c r="K7" s="9">
        <v>107</v>
      </c>
      <c r="L7" s="12">
        <f t="shared" ref="L7:L47" si="31">J7*0.0625</f>
        <v>26.255468749999999</v>
      </c>
      <c r="M7" s="10">
        <f t="shared" si="28"/>
        <v>659.82800000000009</v>
      </c>
      <c r="N7" s="9">
        <v>107</v>
      </c>
      <c r="O7" s="12">
        <f t="shared" ref="O7:O46" si="32">M7*0.0625</f>
        <v>41.239250000000006</v>
      </c>
      <c r="P7" s="10">
        <f t="shared" si="1"/>
        <v>802.27711999999997</v>
      </c>
      <c r="Q7" s="9">
        <v>107</v>
      </c>
      <c r="R7" s="12">
        <f t="shared" ref="R7:R47" si="33">P7*0.0625</f>
        <v>50.142319999999998</v>
      </c>
      <c r="S7" s="10">
        <f t="shared" si="2"/>
        <v>933.33031040000003</v>
      </c>
      <c r="T7" s="9">
        <v>107</v>
      </c>
      <c r="U7" s="12">
        <f t="shared" ref="U7:U47" si="34">S7*0.0625</f>
        <v>58.333144400000002</v>
      </c>
      <c r="V7" s="10">
        <f t="shared" si="3"/>
        <v>1030.0433599999999</v>
      </c>
      <c r="W7" s="9">
        <v>107</v>
      </c>
      <c r="X7" s="12">
        <f t="shared" ref="X7:X46" si="35">V7*0.0625</f>
        <v>64.377709999999993</v>
      </c>
      <c r="Y7" s="10">
        <f t="shared" si="4"/>
        <v>1030.0433599999999</v>
      </c>
      <c r="Z7" s="9">
        <v>107</v>
      </c>
      <c r="AA7" s="12">
        <f t="shared" ref="AA7:AA47" si="36">Y7*0.0625</f>
        <v>64.377709999999993</v>
      </c>
      <c r="AB7" s="10">
        <f t="shared" si="5"/>
        <v>1030.0433599999999</v>
      </c>
      <c r="AC7" s="9">
        <v>107</v>
      </c>
      <c r="AD7" s="12">
        <f t="shared" ref="AD7:AD47" si="37">AB7*0.0625</f>
        <v>64.377709999999993</v>
      </c>
      <c r="AE7" s="10">
        <f t="shared" si="6"/>
        <v>1030.0433599999999</v>
      </c>
      <c r="AF7" s="9">
        <v>107</v>
      </c>
      <c r="AG7" s="12">
        <f t="shared" ref="AG7:AG47" si="38">AE7*0.0625</f>
        <v>64.377709999999993</v>
      </c>
      <c r="AH7" s="10">
        <f t="shared" si="7"/>
        <v>1030.0433599999999</v>
      </c>
      <c r="AI7" s="9">
        <v>107</v>
      </c>
      <c r="AJ7" s="12">
        <f t="shared" ref="AJ7:AJ47" si="39">AH7*0.0625</f>
        <v>64.377709999999993</v>
      </c>
      <c r="AK7" s="10">
        <f t="shared" si="8"/>
        <v>1030.0433599999999</v>
      </c>
      <c r="AL7" s="9">
        <v>107</v>
      </c>
      <c r="AM7" s="12">
        <f t="shared" ref="AM7:AM47" si="40">AK7*0.0625</f>
        <v>64.377709999999993</v>
      </c>
      <c r="AN7" s="10">
        <f t="shared" si="9"/>
        <v>1030.0433599999999</v>
      </c>
      <c r="AO7" s="9">
        <v>107</v>
      </c>
      <c r="AP7" s="12">
        <f t="shared" ref="AP7:AP47" si="41">AN7*0.0625</f>
        <v>64.377709999999993</v>
      </c>
      <c r="AQ7" s="10">
        <f t="shared" si="10"/>
        <v>1030.0433599999999</v>
      </c>
      <c r="AR7" s="9">
        <v>107</v>
      </c>
      <c r="AS7" s="12">
        <f t="shared" ref="AS7:AS47" si="42">AQ7*0.0625</f>
        <v>64.377709999999993</v>
      </c>
      <c r="AT7" s="10">
        <f t="shared" si="11"/>
        <v>1030.0433599999999</v>
      </c>
      <c r="AU7" s="9">
        <v>107</v>
      </c>
      <c r="AV7" s="12">
        <f t="shared" ref="AV7:AV47" si="43">AT7*0.0625</f>
        <v>64.377709999999993</v>
      </c>
      <c r="AW7" s="10">
        <f t="shared" si="12"/>
        <v>1030.0433599999999</v>
      </c>
      <c r="AX7" s="9">
        <v>107</v>
      </c>
      <c r="AY7" s="12">
        <f t="shared" ref="AY7:AY47" si="44">AW7*0.0625</f>
        <v>64.377709999999993</v>
      </c>
      <c r="AZ7" s="10">
        <f t="shared" si="13"/>
        <v>1030.0433599999999</v>
      </c>
      <c r="BA7" s="9">
        <v>107</v>
      </c>
      <c r="BB7" s="12">
        <f t="shared" ref="BB7:BB47" si="45">AZ7*0.0625</f>
        <v>64.377709999999993</v>
      </c>
      <c r="BC7" s="10">
        <f t="shared" si="14"/>
        <v>1030.0433599999999</v>
      </c>
      <c r="BD7" s="9">
        <v>107</v>
      </c>
      <c r="BE7" s="12">
        <f t="shared" ref="BE7:BE47" si="46">BC7*0.0625</f>
        <v>64.377709999999993</v>
      </c>
      <c r="BF7" s="10">
        <f t="shared" si="15"/>
        <v>1030.0433599999999</v>
      </c>
      <c r="BG7" s="9">
        <v>107</v>
      </c>
      <c r="BH7" s="12">
        <f t="shared" ref="BH7:BH46" si="47">BF7*0.0625</f>
        <v>64.377709999999993</v>
      </c>
      <c r="BI7" s="10">
        <f t="shared" si="16"/>
        <v>1030.0433599999999</v>
      </c>
      <c r="BJ7" s="9">
        <v>107</v>
      </c>
      <c r="BK7" s="12">
        <f t="shared" ref="BK7:BK47" si="48">BI7*0.0625</f>
        <v>64.377709999999993</v>
      </c>
      <c r="BL7" s="10">
        <f t="shared" si="17"/>
        <v>1030.0433599999999</v>
      </c>
      <c r="BM7" s="9">
        <v>107</v>
      </c>
      <c r="BN7" s="12">
        <f t="shared" ref="BN7:BN47" si="49">BL7*0.0625</f>
        <v>64.377709999999993</v>
      </c>
      <c r="BO7" s="10">
        <f t="shared" si="18"/>
        <v>1030.0433599999999</v>
      </c>
      <c r="BP7" s="9">
        <v>107</v>
      </c>
      <c r="BQ7" s="12">
        <f t="shared" ref="BQ7:BQ47" si="50">BO7*0.0625</f>
        <v>64.377709999999993</v>
      </c>
      <c r="BR7" s="10">
        <f t="shared" si="19"/>
        <v>1030.0433599999999</v>
      </c>
      <c r="BS7" s="9">
        <v>107</v>
      </c>
      <c r="BT7" s="12">
        <f t="shared" ref="BT7:BT47" si="51">BR7*0.0625</f>
        <v>64.377709999999993</v>
      </c>
      <c r="BU7" s="10">
        <f t="shared" si="20"/>
        <v>1030.0433599999999</v>
      </c>
      <c r="BV7" s="9">
        <v>107</v>
      </c>
      <c r="BW7" s="12">
        <f t="shared" ref="BW7:BW47" si="52">BU7*0.0625</f>
        <v>64.377709999999993</v>
      </c>
      <c r="BX7" s="10">
        <f t="shared" si="21"/>
        <v>1030.0433599999999</v>
      </c>
      <c r="BY7" s="9">
        <v>107</v>
      </c>
      <c r="BZ7" s="12">
        <f t="shared" ref="BZ7:BZ46" si="53">BX7*0.0625</f>
        <v>64.377709999999993</v>
      </c>
      <c r="CA7" s="10">
        <f t="shared" si="22"/>
        <v>1030.0433599999999</v>
      </c>
      <c r="CB7" s="9">
        <v>107</v>
      </c>
      <c r="CC7" s="12">
        <f t="shared" ref="CC7:CC47" si="54">CA7*0.0625</f>
        <v>64.377709999999993</v>
      </c>
      <c r="CD7" s="10">
        <f t="shared" si="23"/>
        <v>1030.0433599999999</v>
      </c>
      <c r="CE7" s="9">
        <v>107</v>
      </c>
      <c r="CF7" s="12">
        <f t="shared" ref="CF7:CF47" si="55">CD7*0.0625</f>
        <v>64.377709999999993</v>
      </c>
      <c r="CG7" s="10">
        <f t="shared" si="24"/>
        <v>1030.0433599999999</v>
      </c>
      <c r="CH7" s="9">
        <v>107</v>
      </c>
      <c r="CI7" s="12">
        <f t="shared" ref="CI7:CI47" si="56">CG7*0.0625</f>
        <v>64.377709999999993</v>
      </c>
      <c r="CJ7" s="10">
        <f t="shared" si="25"/>
        <v>1030.0433599999999</v>
      </c>
      <c r="CK7" s="9">
        <v>107</v>
      </c>
      <c r="CL7" s="12">
        <f t="shared" ref="CL7:CL47" si="57">CJ7*0.0625</f>
        <v>64.377709999999993</v>
      </c>
      <c r="CM7" s="10">
        <f t="shared" si="26"/>
        <v>1030.0433599999999</v>
      </c>
    </row>
    <row r="8" spans="1:91" ht="15" x14ac:dyDescent="0.25">
      <c r="A8">
        <v>22</v>
      </c>
      <c r="B8" s="8">
        <v>35.4375</v>
      </c>
      <c r="D8">
        <v>511</v>
      </c>
      <c r="E8">
        <v>107</v>
      </c>
      <c r="F8" s="12">
        <f t="shared" si="29"/>
        <v>31.9375</v>
      </c>
      <c r="G8" s="10">
        <f t="shared" si="0"/>
        <v>586.0625</v>
      </c>
      <c r="H8" s="9">
        <v>107</v>
      </c>
      <c r="I8" s="12">
        <f t="shared" si="30"/>
        <v>36.62890625</v>
      </c>
      <c r="J8" s="10">
        <f t="shared" si="27"/>
        <v>256.53125</v>
      </c>
      <c r="K8" s="9">
        <v>107</v>
      </c>
      <c r="L8" s="12">
        <f t="shared" si="31"/>
        <v>16.033203125</v>
      </c>
      <c r="M8" s="10">
        <f t="shared" si="28"/>
        <v>500.83203125</v>
      </c>
      <c r="N8" s="9">
        <v>107</v>
      </c>
      <c r="O8" s="12">
        <f t="shared" si="32"/>
        <v>31.302001953125</v>
      </c>
      <c r="P8" s="10">
        <f t="shared" si="1"/>
        <v>725.58875000000012</v>
      </c>
      <c r="Q8" s="9">
        <v>107</v>
      </c>
      <c r="R8" s="12">
        <f t="shared" si="33"/>
        <v>45.349296875000007</v>
      </c>
      <c r="S8" s="10">
        <f t="shared" si="2"/>
        <v>859.13479999999993</v>
      </c>
      <c r="T8" s="9">
        <v>107</v>
      </c>
      <c r="U8" s="12">
        <f t="shared" si="34"/>
        <v>53.695924999999995</v>
      </c>
      <c r="V8" s="10">
        <f t="shared" si="3"/>
        <v>981.99716600000011</v>
      </c>
      <c r="W8" s="9">
        <v>107</v>
      </c>
      <c r="X8" s="12">
        <f t="shared" si="35"/>
        <v>61.374822875000007</v>
      </c>
      <c r="Y8" s="10">
        <f t="shared" si="4"/>
        <v>1072.6656499999999</v>
      </c>
      <c r="Z8" s="9">
        <v>107</v>
      </c>
      <c r="AA8" s="12">
        <f t="shared" si="36"/>
        <v>67.041603124999995</v>
      </c>
      <c r="AB8" s="10">
        <f t="shared" si="5"/>
        <v>1072.6656499999999</v>
      </c>
      <c r="AC8" s="9">
        <v>107</v>
      </c>
      <c r="AD8" s="12">
        <f t="shared" si="37"/>
        <v>67.041603124999995</v>
      </c>
      <c r="AE8" s="10">
        <f t="shared" si="6"/>
        <v>1072.6656499999999</v>
      </c>
      <c r="AF8" s="9">
        <v>107</v>
      </c>
      <c r="AG8" s="12">
        <f t="shared" si="38"/>
        <v>67.041603124999995</v>
      </c>
      <c r="AH8" s="10">
        <f t="shared" si="7"/>
        <v>1072.6656499999999</v>
      </c>
      <c r="AI8" s="9">
        <v>107</v>
      </c>
      <c r="AJ8" s="12">
        <f t="shared" si="39"/>
        <v>67.041603124999995</v>
      </c>
      <c r="AK8" s="10">
        <f t="shared" si="8"/>
        <v>1072.6656499999999</v>
      </c>
      <c r="AL8" s="9">
        <v>107</v>
      </c>
      <c r="AM8" s="12">
        <f t="shared" si="40"/>
        <v>67.041603124999995</v>
      </c>
      <c r="AN8" s="10">
        <f t="shared" si="9"/>
        <v>1072.6656499999999</v>
      </c>
      <c r="AO8" s="9">
        <v>107</v>
      </c>
      <c r="AP8" s="12">
        <f t="shared" si="41"/>
        <v>67.041603124999995</v>
      </c>
      <c r="AQ8" s="10">
        <f t="shared" si="10"/>
        <v>1072.6656499999999</v>
      </c>
      <c r="AR8" s="9">
        <v>107</v>
      </c>
      <c r="AS8" s="12">
        <f t="shared" si="42"/>
        <v>67.041603124999995</v>
      </c>
      <c r="AT8" s="10">
        <f t="shared" si="11"/>
        <v>1072.6656499999999</v>
      </c>
      <c r="AU8" s="9">
        <v>107</v>
      </c>
      <c r="AV8" s="12">
        <f t="shared" si="43"/>
        <v>67.041603124999995</v>
      </c>
      <c r="AW8" s="10">
        <f t="shared" si="12"/>
        <v>1072.6656499999999</v>
      </c>
      <c r="AX8" s="9">
        <v>107</v>
      </c>
      <c r="AY8" s="12">
        <f t="shared" si="44"/>
        <v>67.041603124999995</v>
      </c>
      <c r="AZ8" s="10">
        <f t="shared" si="13"/>
        <v>1072.6656499999999</v>
      </c>
      <c r="BA8" s="9">
        <v>107</v>
      </c>
      <c r="BB8" s="12">
        <f t="shared" si="45"/>
        <v>67.041603124999995</v>
      </c>
      <c r="BC8" s="10">
        <f t="shared" si="14"/>
        <v>1072.6656499999999</v>
      </c>
      <c r="BD8" s="9">
        <v>107</v>
      </c>
      <c r="BE8" s="12">
        <f t="shared" si="46"/>
        <v>67.041603124999995</v>
      </c>
      <c r="BF8" s="10">
        <f t="shared" si="15"/>
        <v>1072.6656499999999</v>
      </c>
      <c r="BG8" s="9">
        <v>107</v>
      </c>
      <c r="BH8" s="12">
        <f t="shared" si="47"/>
        <v>67.041603124999995</v>
      </c>
      <c r="BI8" s="10">
        <f t="shared" si="16"/>
        <v>1072.6656499999999</v>
      </c>
      <c r="BJ8" s="9">
        <v>107</v>
      </c>
      <c r="BK8" s="12">
        <f t="shared" si="48"/>
        <v>67.041603124999995</v>
      </c>
      <c r="BL8" s="10">
        <f t="shared" si="17"/>
        <v>1072.6656499999999</v>
      </c>
      <c r="BM8" s="9">
        <v>107</v>
      </c>
      <c r="BN8" s="12">
        <f t="shared" si="49"/>
        <v>67.041603124999995</v>
      </c>
      <c r="BO8" s="10">
        <f t="shared" si="18"/>
        <v>1072.6656499999999</v>
      </c>
      <c r="BP8" s="9">
        <v>107</v>
      </c>
      <c r="BQ8" s="12">
        <f t="shared" si="50"/>
        <v>67.041603124999995</v>
      </c>
      <c r="BR8" s="10">
        <f t="shared" si="19"/>
        <v>1072.6656499999999</v>
      </c>
      <c r="BS8" s="9">
        <v>107</v>
      </c>
      <c r="BT8" s="12">
        <f t="shared" si="51"/>
        <v>67.041603124999995</v>
      </c>
      <c r="BU8" s="10">
        <f t="shared" si="20"/>
        <v>1072.6656499999999</v>
      </c>
      <c r="BV8" s="9">
        <v>107</v>
      </c>
      <c r="BW8" s="12">
        <f t="shared" si="52"/>
        <v>67.041603124999995</v>
      </c>
      <c r="BX8" s="10">
        <f t="shared" si="21"/>
        <v>1072.6656499999999</v>
      </c>
      <c r="BY8" s="9">
        <v>107</v>
      </c>
      <c r="BZ8" s="12">
        <f t="shared" si="53"/>
        <v>67.041603124999995</v>
      </c>
      <c r="CA8" s="10">
        <f t="shared" si="22"/>
        <v>1072.6656499999999</v>
      </c>
      <c r="CB8" s="9">
        <v>107</v>
      </c>
      <c r="CC8" s="12">
        <f t="shared" si="54"/>
        <v>67.041603124999995</v>
      </c>
      <c r="CD8" s="10">
        <f t="shared" si="23"/>
        <v>1072.6656499999999</v>
      </c>
      <c r="CE8" s="9">
        <v>107</v>
      </c>
      <c r="CF8" s="12">
        <f t="shared" si="55"/>
        <v>67.041603124999995</v>
      </c>
      <c r="CG8" s="10">
        <f t="shared" si="24"/>
        <v>1072.6656499999999</v>
      </c>
      <c r="CH8" s="9">
        <v>107</v>
      </c>
      <c r="CI8" s="12">
        <f t="shared" si="56"/>
        <v>67.041603124999995</v>
      </c>
      <c r="CJ8" s="10">
        <f t="shared" si="25"/>
        <v>1072.6656499999999</v>
      </c>
      <c r="CK8" s="9">
        <v>107</v>
      </c>
      <c r="CL8" s="12">
        <f t="shared" si="57"/>
        <v>67.041603124999995</v>
      </c>
      <c r="CM8" s="10">
        <f t="shared" si="26"/>
        <v>1072.6656499999999</v>
      </c>
    </row>
    <row r="9" spans="1:91" ht="15" x14ac:dyDescent="0.25">
      <c r="A9">
        <v>23</v>
      </c>
      <c r="B9" s="8">
        <v>35.4375</v>
      </c>
      <c r="D9">
        <v>511</v>
      </c>
      <c r="F9" s="12">
        <f t="shared" si="29"/>
        <v>31.9375</v>
      </c>
      <c r="G9" s="10">
        <f t="shared" si="0"/>
        <v>586.0625</v>
      </c>
      <c r="H9" s="9"/>
      <c r="I9" s="12">
        <f t="shared" si="30"/>
        <v>36.62890625</v>
      </c>
      <c r="J9" s="10">
        <f t="shared" si="27"/>
        <v>656.43359375</v>
      </c>
      <c r="K9" s="9"/>
      <c r="L9" s="12">
        <f t="shared" si="31"/>
        <v>41.027099609375</v>
      </c>
      <c r="M9" s="10">
        <f t="shared" si="28"/>
        <v>347.498046875</v>
      </c>
      <c r="N9" s="9"/>
      <c r="O9" s="12">
        <f t="shared" si="32"/>
        <v>21.7186279296875</v>
      </c>
      <c r="P9" s="10">
        <f t="shared" si="1"/>
        <v>576.530029296875</v>
      </c>
      <c r="Q9" s="9"/>
      <c r="R9" s="12">
        <f t="shared" si="33"/>
        <v>36.033126831054687</v>
      </c>
      <c r="S9" s="10">
        <f t="shared" si="2"/>
        <v>787.23945312500007</v>
      </c>
      <c r="T9" s="9"/>
      <c r="U9" s="12">
        <f t="shared" si="34"/>
        <v>49.202465820312504</v>
      </c>
      <c r="V9" s="10">
        <f t="shared" si="3"/>
        <v>912.43887499999994</v>
      </c>
      <c r="W9" s="9"/>
      <c r="X9" s="12">
        <f t="shared" si="35"/>
        <v>57.027429687499996</v>
      </c>
      <c r="Y9" s="10">
        <f t="shared" si="4"/>
        <v>1027.622343125</v>
      </c>
      <c r="Z9" s="9"/>
      <c r="AA9" s="12">
        <f t="shared" si="36"/>
        <v>64.226396445312503</v>
      </c>
      <c r="AB9" s="10">
        <f t="shared" si="5"/>
        <v>1112.624046875</v>
      </c>
      <c r="AC9" s="9"/>
      <c r="AD9" s="12">
        <f t="shared" si="37"/>
        <v>69.539002929687499</v>
      </c>
      <c r="AE9" s="10">
        <f t="shared" si="6"/>
        <v>1112.624046875</v>
      </c>
      <c r="AF9" s="9"/>
      <c r="AG9" s="12">
        <f t="shared" si="38"/>
        <v>69.539002929687499</v>
      </c>
      <c r="AH9" s="10">
        <f t="shared" si="7"/>
        <v>1112.624046875</v>
      </c>
      <c r="AI9" s="9"/>
      <c r="AJ9" s="12">
        <f t="shared" si="39"/>
        <v>69.539002929687499</v>
      </c>
      <c r="AK9" s="10">
        <f t="shared" si="8"/>
        <v>1112.624046875</v>
      </c>
      <c r="AL9" s="9"/>
      <c r="AM9" s="12">
        <f t="shared" si="40"/>
        <v>69.539002929687499</v>
      </c>
      <c r="AN9" s="10">
        <f t="shared" si="9"/>
        <v>1112.624046875</v>
      </c>
      <c r="AO9" s="9"/>
      <c r="AP9" s="12">
        <f t="shared" si="41"/>
        <v>69.539002929687499</v>
      </c>
      <c r="AQ9" s="10">
        <f t="shared" si="10"/>
        <v>1112.624046875</v>
      </c>
      <c r="AR9" s="9"/>
      <c r="AS9" s="12">
        <f t="shared" si="42"/>
        <v>69.539002929687499</v>
      </c>
      <c r="AT9" s="10">
        <f t="shared" si="11"/>
        <v>1112.624046875</v>
      </c>
      <c r="AU9" s="9"/>
      <c r="AV9" s="12">
        <f t="shared" si="43"/>
        <v>69.539002929687499</v>
      </c>
      <c r="AW9" s="10">
        <f t="shared" si="12"/>
        <v>1112.624046875</v>
      </c>
      <c r="AX9" s="9"/>
      <c r="AY9" s="12">
        <f t="shared" si="44"/>
        <v>69.539002929687499</v>
      </c>
      <c r="AZ9" s="10">
        <f t="shared" si="13"/>
        <v>1112.624046875</v>
      </c>
      <c r="BA9" s="9"/>
      <c r="BB9" s="12">
        <f t="shared" si="45"/>
        <v>69.539002929687499</v>
      </c>
      <c r="BC9" s="10">
        <f t="shared" si="14"/>
        <v>1112.624046875</v>
      </c>
      <c r="BD9" s="9"/>
      <c r="BE9" s="12">
        <f t="shared" si="46"/>
        <v>69.539002929687499</v>
      </c>
      <c r="BF9" s="10">
        <f t="shared" si="15"/>
        <v>1112.624046875</v>
      </c>
      <c r="BG9" s="9"/>
      <c r="BH9" s="12">
        <f t="shared" si="47"/>
        <v>69.539002929687499</v>
      </c>
      <c r="BI9" s="10">
        <f t="shared" si="16"/>
        <v>1112.624046875</v>
      </c>
      <c r="BJ9" s="9"/>
      <c r="BK9" s="12">
        <f t="shared" si="48"/>
        <v>69.539002929687499</v>
      </c>
      <c r="BL9" s="10">
        <f t="shared" si="17"/>
        <v>1112.624046875</v>
      </c>
      <c r="BM9" s="9"/>
      <c r="BN9" s="12">
        <f t="shared" si="49"/>
        <v>69.539002929687499</v>
      </c>
      <c r="BO9" s="10">
        <f t="shared" si="18"/>
        <v>1112.624046875</v>
      </c>
      <c r="BP9" s="9"/>
      <c r="BQ9" s="12">
        <f t="shared" si="50"/>
        <v>69.539002929687499</v>
      </c>
      <c r="BR9" s="10">
        <f t="shared" si="19"/>
        <v>1112.624046875</v>
      </c>
      <c r="BS9" s="9"/>
      <c r="BT9" s="12">
        <f t="shared" si="51"/>
        <v>69.539002929687499</v>
      </c>
      <c r="BU9" s="10">
        <f t="shared" si="20"/>
        <v>1112.624046875</v>
      </c>
      <c r="BV9" s="9"/>
      <c r="BW9" s="12">
        <f t="shared" si="52"/>
        <v>69.539002929687499</v>
      </c>
      <c r="BX9" s="10">
        <f t="shared" si="21"/>
        <v>1112.624046875</v>
      </c>
      <c r="BY9" s="9"/>
      <c r="BZ9" s="12">
        <f t="shared" si="53"/>
        <v>69.539002929687499</v>
      </c>
      <c r="CA9" s="10">
        <f t="shared" si="22"/>
        <v>1112.624046875</v>
      </c>
      <c r="CB9" s="9"/>
      <c r="CC9" s="12">
        <f t="shared" si="54"/>
        <v>69.539002929687499</v>
      </c>
      <c r="CD9" s="10">
        <f t="shared" si="23"/>
        <v>1112.624046875</v>
      </c>
      <c r="CE9" s="9"/>
      <c r="CF9" s="12">
        <f t="shared" si="55"/>
        <v>69.539002929687499</v>
      </c>
      <c r="CG9" s="10">
        <f t="shared" si="24"/>
        <v>1112.624046875</v>
      </c>
      <c r="CH9" s="9"/>
      <c r="CI9" s="12">
        <f t="shared" si="56"/>
        <v>69.539002929687499</v>
      </c>
      <c r="CJ9" s="10">
        <f t="shared" si="25"/>
        <v>1112.624046875</v>
      </c>
      <c r="CK9" s="9"/>
      <c r="CL9" s="12">
        <f t="shared" si="57"/>
        <v>69.539002929687499</v>
      </c>
      <c r="CM9" s="10">
        <f t="shared" si="26"/>
        <v>1112.624046875</v>
      </c>
    </row>
    <row r="10" spans="1:91" ht="15" x14ac:dyDescent="0.25">
      <c r="A10">
        <v>24</v>
      </c>
      <c r="B10" s="8">
        <v>35.4375</v>
      </c>
      <c r="D10">
        <v>511</v>
      </c>
      <c r="F10" s="12">
        <f t="shared" si="29"/>
        <v>31.9375</v>
      </c>
      <c r="G10" s="10">
        <f t="shared" si="0"/>
        <v>479.0625</v>
      </c>
      <c r="H10" s="9"/>
      <c r="I10" s="12">
        <f t="shared" si="30"/>
        <v>29.94140625</v>
      </c>
      <c r="J10" s="10">
        <f t="shared" si="27"/>
        <v>549.43359375</v>
      </c>
      <c r="K10" s="9"/>
      <c r="L10" s="12">
        <f t="shared" si="31"/>
        <v>34.339599609375</v>
      </c>
      <c r="M10" s="10">
        <f t="shared" si="28"/>
        <v>615.406494140625</v>
      </c>
      <c r="N10" s="9"/>
      <c r="O10" s="12">
        <f t="shared" si="32"/>
        <v>38.462905883789063</v>
      </c>
      <c r="P10" s="10">
        <f t="shared" si="1"/>
        <v>325.7794189453125</v>
      </c>
      <c r="Q10" s="9"/>
      <c r="R10" s="12">
        <f t="shared" si="33"/>
        <v>20.361213684082031</v>
      </c>
      <c r="S10" s="10">
        <f t="shared" si="2"/>
        <v>540.49690246582031</v>
      </c>
      <c r="T10" s="9"/>
      <c r="U10" s="12">
        <f t="shared" si="34"/>
        <v>33.78105640411377</v>
      </c>
      <c r="V10" s="10">
        <f t="shared" si="3"/>
        <v>738.03698730468761</v>
      </c>
      <c r="W10" s="9"/>
      <c r="X10" s="12">
        <f t="shared" si="35"/>
        <v>46.127311706542976</v>
      </c>
      <c r="Y10" s="10">
        <f t="shared" si="4"/>
        <v>855.41144531249995</v>
      </c>
      <c r="Z10" s="9"/>
      <c r="AA10" s="12">
        <f t="shared" si="36"/>
        <v>53.463215332031247</v>
      </c>
      <c r="AB10" s="10">
        <f t="shared" si="5"/>
        <v>963.39594667968754</v>
      </c>
      <c r="AC10" s="9"/>
      <c r="AD10" s="12">
        <f t="shared" si="37"/>
        <v>60.212246667480471</v>
      </c>
      <c r="AE10" s="10">
        <f t="shared" si="6"/>
        <v>1043.0850439453125</v>
      </c>
      <c r="AF10" s="9"/>
      <c r="AG10" s="12">
        <f t="shared" si="38"/>
        <v>65.192815246582029</v>
      </c>
      <c r="AH10" s="10">
        <f t="shared" si="7"/>
        <v>1043.0850439453125</v>
      </c>
      <c r="AI10" s="9"/>
      <c r="AJ10" s="12">
        <f t="shared" si="39"/>
        <v>65.192815246582029</v>
      </c>
      <c r="AK10" s="10">
        <f t="shared" si="8"/>
        <v>1043.0850439453125</v>
      </c>
      <c r="AL10" s="9"/>
      <c r="AM10" s="12">
        <f t="shared" si="40"/>
        <v>65.192815246582029</v>
      </c>
      <c r="AN10" s="10">
        <f t="shared" si="9"/>
        <v>1043.0850439453125</v>
      </c>
      <c r="AO10" s="9"/>
      <c r="AP10" s="12">
        <f t="shared" si="41"/>
        <v>65.192815246582029</v>
      </c>
      <c r="AQ10" s="10">
        <f t="shared" si="10"/>
        <v>1043.0850439453125</v>
      </c>
      <c r="AR10" s="9"/>
      <c r="AS10" s="12">
        <f t="shared" si="42"/>
        <v>65.192815246582029</v>
      </c>
      <c r="AT10" s="10">
        <f t="shared" si="11"/>
        <v>1043.0850439453125</v>
      </c>
      <c r="AU10" s="9"/>
      <c r="AV10" s="12">
        <f t="shared" si="43"/>
        <v>65.192815246582029</v>
      </c>
      <c r="AW10" s="10">
        <f t="shared" si="12"/>
        <v>1043.0850439453125</v>
      </c>
      <c r="AX10" s="9"/>
      <c r="AY10" s="12">
        <f t="shared" si="44"/>
        <v>65.192815246582029</v>
      </c>
      <c r="AZ10" s="10">
        <f t="shared" si="13"/>
        <v>1043.0850439453125</v>
      </c>
      <c r="BA10" s="9"/>
      <c r="BB10" s="12">
        <f t="shared" si="45"/>
        <v>65.192815246582029</v>
      </c>
      <c r="BC10" s="10">
        <f t="shared" si="14"/>
        <v>1043.0850439453125</v>
      </c>
      <c r="BD10" s="9"/>
      <c r="BE10" s="12">
        <f t="shared" si="46"/>
        <v>65.192815246582029</v>
      </c>
      <c r="BF10" s="10">
        <f t="shared" si="15"/>
        <v>1043.0850439453125</v>
      </c>
      <c r="BG10" s="9"/>
      <c r="BH10" s="12">
        <f t="shared" si="47"/>
        <v>65.192815246582029</v>
      </c>
      <c r="BI10" s="10">
        <f t="shared" si="16"/>
        <v>1043.0850439453125</v>
      </c>
      <c r="BJ10" s="9"/>
      <c r="BK10" s="12">
        <f t="shared" si="48"/>
        <v>65.192815246582029</v>
      </c>
      <c r="BL10" s="10">
        <f t="shared" si="17"/>
        <v>1043.0850439453125</v>
      </c>
      <c r="BM10" s="9"/>
      <c r="BN10" s="12">
        <f t="shared" si="49"/>
        <v>65.192815246582029</v>
      </c>
      <c r="BO10" s="10">
        <f t="shared" si="18"/>
        <v>1043.0850439453125</v>
      </c>
      <c r="BP10" s="9"/>
      <c r="BQ10" s="12">
        <f t="shared" si="50"/>
        <v>65.192815246582029</v>
      </c>
      <c r="BR10" s="10">
        <f t="shared" si="19"/>
        <v>1043.0850439453125</v>
      </c>
      <c r="BS10" s="9"/>
      <c r="BT10" s="12">
        <f t="shared" si="51"/>
        <v>65.192815246582029</v>
      </c>
      <c r="BU10" s="10">
        <f t="shared" si="20"/>
        <v>1043.0850439453125</v>
      </c>
      <c r="BV10" s="9"/>
      <c r="BW10" s="12">
        <f t="shared" si="52"/>
        <v>65.192815246582029</v>
      </c>
      <c r="BX10" s="10">
        <f t="shared" si="21"/>
        <v>1043.0850439453125</v>
      </c>
      <c r="BY10" s="9"/>
      <c r="BZ10" s="12">
        <f t="shared" si="53"/>
        <v>65.192815246582029</v>
      </c>
      <c r="CA10" s="10">
        <f t="shared" si="22"/>
        <v>1043.0850439453125</v>
      </c>
      <c r="CB10" s="9"/>
      <c r="CC10" s="12">
        <f t="shared" si="54"/>
        <v>65.192815246582029</v>
      </c>
      <c r="CD10" s="10">
        <f t="shared" si="23"/>
        <v>1043.0850439453125</v>
      </c>
      <c r="CE10" s="9"/>
      <c r="CF10" s="12">
        <f t="shared" si="55"/>
        <v>65.192815246582029</v>
      </c>
      <c r="CG10" s="10">
        <f t="shared" si="24"/>
        <v>1043.0850439453125</v>
      </c>
      <c r="CH10" s="9"/>
      <c r="CI10" s="12">
        <f t="shared" si="56"/>
        <v>65.192815246582029</v>
      </c>
      <c r="CJ10" s="10">
        <f t="shared" si="25"/>
        <v>1043.0850439453125</v>
      </c>
      <c r="CK10" s="9"/>
      <c r="CL10" s="12">
        <f t="shared" si="57"/>
        <v>65.192815246582029</v>
      </c>
      <c r="CM10" s="10">
        <f t="shared" si="26"/>
        <v>1043.0850439453125</v>
      </c>
    </row>
    <row r="11" spans="1:91" ht="15" x14ac:dyDescent="0.25">
      <c r="A11">
        <v>25</v>
      </c>
      <c r="B11" s="8">
        <v>46.5</v>
      </c>
      <c r="D11">
        <v>511</v>
      </c>
      <c r="F11" s="12">
        <f t="shared" si="29"/>
        <v>31.9375</v>
      </c>
      <c r="G11" s="10">
        <f t="shared" si="0"/>
        <v>479.0625</v>
      </c>
      <c r="H11" s="9"/>
      <c r="I11" s="12">
        <f t="shared" si="30"/>
        <v>29.94140625</v>
      </c>
      <c r="J11" s="10">
        <f t="shared" si="27"/>
        <v>449.12109375</v>
      </c>
      <c r="K11" s="9"/>
      <c r="L11" s="12">
        <f t="shared" si="31"/>
        <v>28.070068359375</v>
      </c>
      <c r="M11" s="10">
        <f t="shared" si="28"/>
        <v>515.093994140625</v>
      </c>
      <c r="N11" s="9"/>
      <c r="O11" s="12">
        <f t="shared" si="32"/>
        <v>32.193374633789063</v>
      </c>
      <c r="P11" s="10">
        <f t="shared" si="1"/>
        <v>576.94358825683594</v>
      </c>
      <c r="Q11" s="9"/>
      <c r="R11" s="12">
        <f t="shared" si="33"/>
        <v>36.058974266052246</v>
      </c>
      <c r="S11" s="10">
        <f t="shared" si="2"/>
        <v>305.41820526123047</v>
      </c>
      <c r="T11" s="9"/>
      <c r="U11" s="12">
        <f t="shared" si="34"/>
        <v>19.088637828826904</v>
      </c>
      <c r="V11" s="10">
        <f t="shared" si="3"/>
        <v>506.71584606170654</v>
      </c>
      <c r="W11" s="9"/>
      <c r="X11" s="12">
        <f t="shared" si="35"/>
        <v>31.669740378856659</v>
      </c>
      <c r="Y11" s="10">
        <f t="shared" si="4"/>
        <v>691.90967559814464</v>
      </c>
      <c r="Z11" s="9"/>
      <c r="AA11" s="12">
        <f t="shared" si="36"/>
        <v>43.24435472488404</v>
      </c>
      <c r="AB11" s="10">
        <f t="shared" si="5"/>
        <v>801.94822998046868</v>
      </c>
      <c r="AC11" s="9"/>
      <c r="AD11" s="12">
        <f t="shared" si="37"/>
        <v>50.121764373779293</v>
      </c>
      <c r="AE11" s="10">
        <f t="shared" si="6"/>
        <v>903.18370001220705</v>
      </c>
      <c r="AF11" s="9"/>
      <c r="AG11" s="12">
        <f t="shared" si="38"/>
        <v>56.448981250762941</v>
      </c>
      <c r="AH11" s="10">
        <f t="shared" si="7"/>
        <v>977.89222869873038</v>
      </c>
      <c r="AI11" s="9"/>
      <c r="AJ11" s="12">
        <f t="shared" si="39"/>
        <v>61.118264293670649</v>
      </c>
      <c r="AK11" s="10">
        <f t="shared" si="8"/>
        <v>977.89222869873038</v>
      </c>
      <c r="AL11" s="9"/>
      <c r="AM11" s="12">
        <f t="shared" si="40"/>
        <v>61.118264293670649</v>
      </c>
      <c r="AN11" s="10">
        <f t="shared" si="9"/>
        <v>977.89222869873038</v>
      </c>
      <c r="AO11" s="9"/>
      <c r="AP11" s="12">
        <f t="shared" si="41"/>
        <v>61.118264293670649</v>
      </c>
      <c r="AQ11" s="10">
        <f t="shared" si="10"/>
        <v>977.89222869873038</v>
      </c>
      <c r="AR11" s="9"/>
      <c r="AS11" s="12">
        <f t="shared" si="42"/>
        <v>61.118264293670649</v>
      </c>
      <c r="AT11" s="10">
        <f t="shared" si="11"/>
        <v>977.89222869873038</v>
      </c>
      <c r="AU11" s="9"/>
      <c r="AV11" s="12">
        <f t="shared" si="43"/>
        <v>61.118264293670649</v>
      </c>
      <c r="AW11" s="10">
        <f t="shared" si="12"/>
        <v>977.89222869873038</v>
      </c>
      <c r="AX11" s="9"/>
      <c r="AY11" s="12">
        <f t="shared" si="44"/>
        <v>61.118264293670649</v>
      </c>
      <c r="AZ11" s="10">
        <f t="shared" si="13"/>
        <v>977.89222869873038</v>
      </c>
      <c r="BA11" s="9"/>
      <c r="BB11" s="12">
        <f t="shared" si="45"/>
        <v>61.118264293670649</v>
      </c>
      <c r="BC11" s="10">
        <f t="shared" si="14"/>
        <v>977.89222869873038</v>
      </c>
      <c r="BD11" s="9"/>
      <c r="BE11" s="12">
        <f t="shared" si="46"/>
        <v>61.118264293670649</v>
      </c>
      <c r="BF11" s="10">
        <f t="shared" si="15"/>
        <v>977.89222869873038</v>
      </c>
      <c r="BG11" s="9"/>
      <c r="BH11" s="12">
        <f t="shared" si="47"/>
        <v>61.118264293670649</v>
      </c>
      <c r="BI11" s="10">
        <f t="shared" si="16"/>
        <v>977.89222869873038</v>
      </c>
      <c r="BJ11" s="9"/>
      <c r="BK11" s="12">
        <f t="shared" si="48"/>
        <v>61.118264293670649</v>
      </c>
      <c r="BL11" s="10">
        <f t="shared" si="17"/>
        <v>977.89222869873038</v>
      </c>
      <c r="BM11" s="9"/>
      <c r="BN11" s="12">
        <f t="shared" si="49"/>
        <v>61.118264293670649</v>
      </c>
      <c r="BO11" s="10">
        <f t="shared" si="18"/>
        <v>977.89222869873038</v>
      </c>
      <c r="BP11" s="9"/>
      <c r="BQ11" s="12">
        <f t="shared" si="50"/>
        <v>61.118264293670649</v>
      </c>
      <c r="BR11" s="10">
        <f t="shared" si="19"/>
        <v>977.89222869873038</v>
      </c>
      <c r="BS11" s="9"/>
      <c r="BT11" s="12">
        <f t="shared" si="51"/>
        <v>61.118264293670649</v>
      </c>
      <c r="BU11" s="10">
        <f t="shared" si="20"/>
        <v>977.89222869873038</v>
      </c>
      <c r="BV11" s="9"/>
      <c r="BW11" s="12">
        <f t="shared" si="52"/>
        <v>61.118264293670649</v>
      </c>
      <c r="BX11" s="10">
        <f t="shared" si="21"/>
        <v>977.89222869873038</v>
      </c>
      <c r="BY11" s="9"/>
      <c r="BZ11" s="12">
        <f t="shared" si="53"/>
        <v>61.118264293670649</v>
      </c>
      <c r="CA11" s="10">
        <f t="shared" si="22"/>
        <v>977.89222869873038</v>
      </c>
      <c r="CB11" s="9"/>
      <c r="CC11" s="12">
        <f t="shared" si="54"/>
        <v>61.118264293670649</v>
      </c>
      <c r="CD11" s="10">
        <f t="shared" si="23"/>
        <v>977.89222869873038</v>
      </c>
      <c r="CE11" s="9"/>
      <c r="CF11" s="12">
        <f t="shared" si="55"/>
        <v>61.118264293670649</v>
      </c>
      <c r="CG11" s="10">
        <f t="shared" si="24"/>
        <v>977.89222869873038</v>
      </c>
      <c r="CH11" s="9"/>
      <c r="CI11" s="12">
        <f t="shared" si="56"/>
        <v>61.118264293670649</v>
      </c>
      <c r="CJ11" s="10">
        <f t="shared" si="25"/>
        <v>977.89222869873038</v>
      </c>
      <c r="CK11" s="9"/>
      <c r="CL11" s="12">
        <f t="shared" si="57"/>
        <v>61.118264293670649</v>
      </c>
      <c r="CM11" s="10">
        <f t="shared" si="26"/>
        <v>977.89222869873038</v>
      </c>
    </row>
    <row r="12" spans="1:91" ht="15" x14ac:dyDescent="0.25">
      <c r="A12">
        <v>26</v>
      </c>
      <c r="B12" s="8">
        <v>46.5</v>
      </c>
      <c r="D12">
        <v>670</v>
      </c>
      <c r="F12" s="12">
        <f t="shared" si="29"/>
        <v>41.875</v>
      </c>
      <c r="G12" s="10">
        <f t="shared" si="0"/>
        <v>479.0625</v>
      </c>
      <c r="H12" s="9"/>
      <c r="I12" s="12">
        <f t="shared" si="30"/>
        <v>29.94140625</v>
      </c>
      <c r="J12" s="10">
        <f t="shared" si="27"/>
        <v>449.12109375</v>
      </c>
      <c r="K12" s="9"/>
      <c r="L12" s="12">
        <f t="shared" si="31"/>
        <v>28.070068359375</v>
      </c>
      <c r="M12" s="10">
        <f t="shared" si="28"/>
        <v>421.051025390625</v>
      </c>
      <c r="N12" s="9"/>
      <c r="O12" s="12">
        <f t="shared" si="32"/>
        <v>26.315689086914063</v>
      </c>
      <c r="P12" s="10">
        <f t="shared" si="1"/>
        <v>482.90061950683594</v>
      </c>
      <c r="Q12" s="9"/>
      <c r="R12" s="12">
        <f t="shared" si="33"/>
        <v>30.181288719177246</v>
      </c>
      <c r="S12" s="10">
        <f t="shared" si="2"/>
        <v>540.88461399078369</v>
      </c>
      <c r="T12" s="9"/>
      <c r="U12" s="12">
        <f t="shared" si="34"/>
        <v>33.805288374423981</v>
      </c>
      <c r="V12" s="10">
        <f t="shared" si="3"/>
        <v>286.32956743240356</v>
      </c>
      <c r="W12" s="9"/>
      <c r="X12" s="12">
        <f t="shared" si="35"/>
        <v>17.895597964525223</v>
      </c>
      <c r="Y12" s="10">
        <f t="shared" si="4"/>
        <v>475.04610568284988</v>
      </c>
      <c r="Z12" s="9"/>
      <c r="AA12" s="12">
        <f t="shared" si="36"/>
        <v>29.690381605178118</v>
      </c>
      <c r="AB12" s="10">
        <f t="shared" si="5"/>
        <v>648.66532087326061</v>
      </c>
      <c r="AC12" s="9"/>
      <c r="AD12" s="12">
        <f t="shared" si="37"/>
        <v>40.541582554578788</v>
      </c>
      <c r="AE12" s="10">
        <f t="shared" si="6"/>
        <v>751.82646560668934</v>
      </c>
      <c r="AF12" s="9"/>
      <c r="AG12" s="12">
        <f t="shared" si="38"/>
        <v>46.989154100418084</v>
      </c>
      <c r="AH12" s="10">
        <f t="shared" si="7"/>
        <v>846.73471876144413</v>
      </c>
      <c r="AI12" s="9"/>
      <c r="AJ12" s="12">
        <f t="shared" si="39"/>
        <v>52.920919922590258</v>
      </c>
      <c r="AK12" s="10">
        <f t="shared" si="8"/>
        <v>916.7739644050597</v>
      </c>
      <c r="AL12" s="9"/>
      <c r="AM12" s="12">
        <f t="shared" si="40"/>
        <v>57.298372775316231</v>
      </c>
      <c r="AN12" s="10">
        <f t="shared" si="9"/>
        <v>916.7739644050597</v>
      </c>
      <c r="AO12" s="9"/>
      <c r="AP12" s="12">
        <f t="shared" si="41"/>
        <v>57.298372775316231</v>
      </c>
      <c r="AQ12" s="10">
        <f t="shared" si="10"/>
        <v>916.7739644050597</v>
      </c>
      <c r="AR12" s="9"/>
      <c r="AS12" s="12">
        <f t="shared" si="42"/>
        <v>57.298372775316231</v>
      </c>
      <c r="AT12" s="10">
        <f t="shared" si="11"/>
        <v>916.7739644050597</v>
      </c>
      <c r="AU12" s="9"/>
      <c r="AV12" s="12">
        <f t="shared" si="43"/>
        <v>57.298372775316231</v>
      </c>
      <c r="AW12" s="10">
        <f t="shared" si="12"/>
        <v>916.7739644050597</v>
      </c>
      <c r="AX12" s="9"/>
      <c r="AY12" s="12">
        <f t="shared" si="44"/>
        <v>57.298372775316231</v>
      </c>
      <c r="AZ12" s="10">
        <f t="shared" si="13"/>
        <v>916.7739644050597</v>
      </c>
      <c r="BA12" s="9"/>
      <c r="BB12" s="12">
        <f t="shared" si="45"/>
        <v>57.298372775316231</v>
      </c>
      <c r="BC12" s="10">
        <f t="shared" si="14"/>
        <v>916.7739644050597</v>
      </c>
      <c r="BD12" s="9"/>
      <c r="BE12" s="12">
        <f t="shared" si="46"/>
        <v>57.298372775316231</v>
      </c>
      <c r="BF12" s="10">
        <f t="shared" si="15"/>
        <v>916.7739644050597</v>
      </c>
      <c r="BG12" s="9"/>
      <c r="BH12" s="12">
        <f t="shared" si="47"/>
        <v>57.298372775316231</v>
      </c>
      <c r="BI12" s="10">
        <f t="shared" si="16"/>
        <v>916.7739644050597</v>
      </c>
      <c r="BJ12" s="9"/>
      <c r="BK12" s="12">
        <f t="shared" si="48"/>
        <v>57.298372775316231</v>
      </c>
      <c r="BL12" s="10">
        <f t="shared" si="17"/>
        <v>916.7739644050597</v>
      </c>
      <c r="BM12" s="9"/>
      <c r="BN12" s="12">
        <f t="shared" si="49"/>
        <v>57.298372775316231</v>
      </c>
      <c r="BO12" s="10">
        <f t="shared" si="18"/>
        <v>916.7739644050597</v>
      </c>
      <c r="BP12" s="9"/>
      <c r="BQ12" s="12">
        <f t="shared" si="50"/>
        <v>57.298372775316231</v>
      </c>
      <c r="BR12" s="10">
        <f t="shared" si="19"/>
        <v>916.7739644050597</v>
      </c>
      <c r="BS12" s="9"/>
      <c r="BT12" s="12">
        <f t="shared" si="51"/>
        <v>57.298372775316231</v>
      </c>
      <c r="BU12" s="10">
        <f t="shared" si="20"/>
        <v>916.7739644050597</v>
      </c>
      <c r="BV12" s="9"/>
      <c r="BW12" s="12">
        <f t="shared" si="52"/>
        <v>57.298372775316231</v>
      </c>
      <c r="BX12" s="10">
        <f t="shared" si="21"/>
        <v>916.7739644050597</v>
      </c>
      <c r="BY12" s="9"/>
      <c r="BZ12" s="12">
        <f t="shared" si="53"/>
        <v>57.298372775316231</v>
      </c>
      <c r="CA12" s="10">
        <f t="shared" si="22"/>
        <v>916.7739644050597</v>
      </c>
      <c r="CB12" s="9"/>
      <c r="CC12" s="12">
        <f t="shared" si="54"/>
        <v>57.298372775316231</v>
      </c>
      <c r="CD12" s="10">
        <f t="shared" si="23"/>
        <v>916.7739644050597</v>
      </c>
      <c r="CE12" s="9"/>
      <c r="CF12" s="12">
        <f t="shared" si="55"/>
        <v>57.298372775316231</v>
      </c>
      <c r="CG12" s="10">
        <f t="shared" si="24"/>
        <v>916.7739644050597</v>
      </c>
      <c r="CH12" s="9"/>
      <c r="CI12" s="12">
        <f t="shared" si="56"/>
        <v>57.298372775316231</v>
      </c>
      <c r="CJ12" s="10">
        <f t="shared" si="25"/>
        <v>916.7739644050597</v>
      </c>
      <c r="CK12" s="9"/>
      <c r="CL12" s="12">
        <f t="shared" si="57"/>
        <v>57.298372775316231</v>
      </c>
      <c r="CM12" s="10">
        <f t="shared" si="26"/>
        <v>916.7739644050597</v>
      </c>
    </row>
    <row r="13" spans="1:91" ht="15" x14ac:dyDescent="0.25">
      <c r="A13">
        <v>27</v>
      </c>
      <c r="B13" s="8">
        <v>46.5</v>
      </c>
      <c r="D13">
        <v>670</v>
      </c>
      <c r="F13" s="12">
        <f t="shared" si="29"/>
        <v>41.875</v>
      </c>
      <c r="G13" s="10">
        <f t="shared" si="0"/>
        <v>628.125</v>
      </c>
      <c r="H13" s="9"/>
      <c r="I13" s="12">
        <f t="shared" si="30"/>
        <v>39.2578125</v>
      </c>
      <c r="J13" s="10">
        <f t="shared" si="27"/>
        <v>449.12109375</v>
      </c>
      <c r="K13" s="9"/>
      <c r="L13" s="12">
        <f t="shared" si="31"/>
        <v>28.070068359375</v>
      </c>
      <c r="M13" s="10">
        <f t="shared" si="28"/>
        <v>421.051025390625</v>
      </c>
      <c r="N13" s="9"/>
      <c r="O13" s="12">
        <f t="shared" si="32"/>
        <v>26.315689086914063</v>
      </c>
      <c r="P13" s="10">
        <f t="shared" si="1"/>
        <v>394.73533630371094</v>
      </c>
      <c r="Q13" s="9"/>
      <c r="R13" s="12">
        <f t="shared" si="33"/>
        <v>24.670958518981934</v>
      </c>
      <c r="S13" s="10">
        <f t="shared" si="2"/>
        <v>452.71933078765869</v>
      </c>
      <c r="T13" s="9"/>
      <c r="U13" s="12">
        <f t="shared" si="34"/>
        <v>28.294958174228668</v>
      </c>
      <c r="V13" s="10">
        <f t="shared" si="3"/>
        <v>507.07932561635971</v>
      </c>
      <c r="W13" s="9"/>
      <c r="X13" s="12">
        <f t="shared" si="35"/>
        <v>31.692457851022482</v>
      </c>
      <c r="Y13" s="10">
        <f t="shared" si="4"/>
        <v>268.43396946787834</v>
      </c>
      <c r="Z13" s="9"/>
      <c r="AA13" s="12">
        <f t="shared" si="36"/>
        <v>16.777123091742396</v>
      </c>
      <c r="AB13" s="10">
        <f t="shared" si="5"/>
        <v>445.35572407767177</v>
      </c>
      <c r="AC13" s="9"/>
      <c r="AD13" s="12">
        <f t="shared" si="37"/>
        <v>27.834732754854485</v>
      </c>
      <c r="AE13" s="10">
        <f t="shared" si="6"/>
        <v>608.12373831868183</v>
      </c>
      <c r="AF13" s="9"/>
      <c r="AG13" s="12">
        <f t="shared" si="38"/>
        <v>38.007733644917614</v>
      </c>
      <c r="AH13" s="10">
        <f t="shared" si="7"/>
        <v>704.83731150627125</v>
      </c>
      <c r="AI13" s="9"/>
      <c r="AJ13" s="12">
        <f t="shared" si="39"/>
        <v>44.052331969141953</v>
      </c>
      <c r="AK13" s="10">
        <f t="shared" si="8"/>
        <v>793.81379883885393</v>
      </c>
      <c r="AL13" s="9"/>
      <c r="AM13" s="12">
        <f t="shared" si="40"/>
        <v>49.61336242742837</v>
      </c>
      <c r="AN13" s="10">
        <f t="shared" si="9"/>
        <v>859.47559162974346</v>
      </c>
      <c r="AO13" s="9"/>
      <c r="AP13" s="12">
        <f t="shared" si="41"/>
        <v>53.717224476858966</v>
      </c>
      <c r="AQ13" s="10">
        <f t="shared" si="10"/>
        <v>859.47559162974346</v>
      </c>
      <c r="AR13" s="9"/>
      <c r="AS13" s="12">
        <f t="shared" si="42"/>
        <v>53.717224476858966</v>
      </c>
      <c r="AT13" s="10">
        <f t="shared" si="11"/>
        <v>859.47559162974346</v>
      </c>
      <c r="AU13" s="9"/>
      <c r="AV13" s="12">
        <f t="shared" si="43"/>
        <v>53.717224476858966</v>
      </c>
      <c r="AW13" s="10">
        <f t="shared" si="12"/>
        <v>859.47559162974346</v>
      </c>
      <c r="AX13" s="9"/>
      <c r="AY13" s="12">
        <f t="shared" si="44"/>
        <v>53.717224476858966</v>
      </c>
      <c r="AZ13" s="10">
        <f t="shared" si="13"/>
        <v>859.47559162974346</v>
      </c>
      <c r="BA13" s="9"/>
      <c r="BB13" s="12">
        <f t="shared" si="45"/>
        <v>53.717224476858966</v>
      </c>
      <c r="BC13" s="10">
        <f t="shared" si="14"/>
        <v>859.47559162974346</v>
      </c>
      <c r="BD13" s="9"/>
      <c r="BE13" s="12">
        <f t="shared" si="46"/>
        <v>53.717224476858966</v>
      </c>
      <c r="BF13" s="10">
        <f t="shared" si="15"/>
        <v>859.47559162974346</v>
      </c>
      <c r="BG13" s="9"/>
      <c r="BH13" s="12">
        <f t="shared" si="47"/>
        <v>53.717224476858966</v>
      </c>
      <c r="BI13" s="10">
        <f t="shared" si="16"/>
        <v>859.47559162974346</v>
      </c>
      <c r="BJ13" s="9"/>
      <c r="BK13" s="12">
        <f t="shared" si="48"/>
        <v>53.717224476858966</v>
      </c>
      <c r="BL13" s="10">
        <f t="shared" si="17"/>
        <v>859.47559162974346</v>
      </c>
      <c r="BM13" s="9"/>
      <c r="BN13" s="12">
        <f t="shared" si="49"/>
        <v>53.717224476858966</v>
      </c>
      <c r="BO13" s="10">
        <f t="shared" si="18"/>
        <v>859.47559162974346</v>
      </c>
      <c r="BP13" s="9"/>
      <c r="BQ13" s="12">
        <f t="shared" si="50"/>
        <v>53.717224476858966</v>
      </c>
      <c r="BR13" s="10">
        <f t="shared" si="19"/>
        <v>859.47559162974346</v>
      </c>
      <c r="BS13" s="9"/>
      <c r="BT13" s="12">
        <f t="shared" si="51"/>
        <v>53.717224476858966</v>
      </c>
      <c r="BU13" s="10">
        <f t="shared" si="20"/>
        <v>859.47559162974346</v>
      </c>
      <c r="BV13" s="9"/>
      <c r="BW13" s="12">
        <f t="shared" si="52"/>
        <v>53.717224476858966</v>
      </c>
      <c r="BX13" s="10">
        <f t="shared" si="21"/>
        <v>859.47559162974346</v>
      </c>
      <c r="BY13" s="9"/>
      <c r="BZ13" s="12">
        <f t="shared" si="53"/>
        <v>53.717224476858966</v>
      </c>
      <c r="CA13" s="10">
        <f t="shared" si="22"/>
        <v>859.47559162974346</v>
      </c>
      <c r="CB13" s="9"/>
      <c r="CC13" s="12">
        <f t="shared" si="54"/>
        <v>53.717224476858966</v>
      </c>
      <c r="CD13" s="10">
        <f t="shared" si="23"/>
        <v>859.47559162974346</v>
      </c>
      <c r="CE13" s="9"/>
      <c r="CF13" s="12">
        <f t="shared" si="55"/>
        <v>53.717224476858966</v>
      </c>
      <c r="CG13" s="10">
        <f t="shared" si="24"/>
        <v>859.47559162974346</v>
      </c>
      <c r="CH13" s="9"/>
      <c r="CI13" s="12">
        <f t="shared" si="56"/>
        <v>53.717224476858966</v>
      </c>
      <c r="CJ13" s="10">
        <f t="shared" si="25"/>
        <v>859.47559162974346</v>
      </c>
      <c r="CK13" s="9"/>
      <c r="CL13" s="12">
        <f t="shared" si="57"/>
        <v>53.717224476858966</v>
      </c>
      <c r="CM13" s="10">
        <f t="shared" si="26"/>
        <v>859.47559162974346</v>
      </c>
    </row>
    <row r="14" spans="1:91" ht="15" x14ac:dyDescent="0.25">
      <c r="A14">
        <v>28</v>
      </c>
      <c r="B14" s="8">
        <v>46.5</v>
      </c>
      <c r="D14">
        <v>670</v>
      </c>
      <c r="F14" s="12">
        <f t="shared" si="29"/>
        <v>41.875</v>
      </c>
      <c r="G14" s="10">
        <f t="shared" si="0"/>
        <v>628.125</v>
      </c>
      <c r="H14" s="9"/>
      <c r="I14" s="12">
        <f>G14*0.0625</f>
        <v>39.2578125</v>
      </c>
      <c r="J14" s="10">
        <f t="shared" si="27"/>
        <v>588.8671875</v>
      </c>
      <c r="K14" s="9"/>
      <c r="L14" s="12">
        <f t="shared" si="31"/>
        <v>36.80419921875</v>
      </c>
      <c r="M14" s="10">
        <f t="shared" si="28"/>
        <v>421.051025390625</v>
      </c>
      <c r="N14" s="9"/>
      <c r="O14" s="12">
        <f t="shared" si="32"/>
        <v>26.315689086914063</v>
      </c>
      <c r="P14" s="10">
        <f t="shared" si="1"/>
        <v>394.73533630371094</v>
      </c>
      <c r="Q14" s="9"/>
      <c r="R14" s="12">
        <f t="shared" si="33"/>
        <v>24.670958518981934</v>
      </c>
      <c r="S14" s="10">
        <f t="shared" si="2"/>
        <v>370.064377784729</v>
      </c>
      <c r="T14" s="9"/>
      <c r="U14" s="12">
        <f t="shared" si="34"/>
        <v>23.129023611545563</v>
      </c>
      <c r="V14" s="10">
        <f t="shared" si="3"/>
        <v>424.42437261343002</v>
      </c>
      <c r="W14" s="9"/>
      <c r="X14" s="12">
        <f t="shared" si="35"/>
        <v>26.526523288339376</v>
      </c>
      <c r="Y14" s="10">
        <f t="shared" si="4"/>
        <v>475.38686776533723</v>
      </c>
      <c r="Z14" s="9"/>
      <c r="AA14" s="12">
        <f t="shared" si="36"/>
        <v>29.711679235333577</v>
      </c>
      <c r="AB14" s="10">
        <f t="shared" si="5"/>
        <v>251.65684637613595</v>
      </c>
      <c r="AC14" s="9"/>
      <c r="AD14" s="12">
        <f t="shared" si="37"/>
        <v>15.728552898508497</v>
      </c>
      <c r="AE14" s="10">
        <f t="shared" si="6"/>
        <v>417.52099132281728</v>
      </c>
      <c r="AF14" s="9"/>
      <c r="AG14" s="12">
        <f t="shared" si="38"/>
        <v>26.09506195767608</v>
      </c>
      <c r="AH14" s="10">
        <f t="shared" si="7"/>
        <v>570.11600467376422</v>
      </c>
      <c r="AI14" s="9"/>
      <c r="AJ14" s="12">
        <f t="shared" si="39"/>
        <v>35.632250292110264</v>
      </c>
      <c r="AK14" s="10">
        <f t="shared" si="8"/>
        <v>660.78497953712929</v>
      </c>
      <c r="AL14" s="9"/>
      <c r="AM14" s="12">
        <f t="shared" si="40"/>
        <v>41.299061221070581</v>
      </c>
      <c r="AN14" s="10">
        <f t="shared" si="9"/>
        <v>744.20043641142558</v>
      </c>
      <c r="AO14" s="9"/>
      <c r="AP14" s="12">
        <f t="shared" si="41"/>
        <v>46.512527275714099</v>
      </c>
      <c r="AQ14" s="10">
        <f t="shared" si="10"/>
        <v>805.75836715288449</v>
      </c>
      <c r="AR14" s="9"/>
      <c r="AS14" s="12">
        <f t="shared" si="42"/>
        <v>50.359897947055281</v>
      </c>
      <c r="AT14" s="10">
        <f t="shared" si="11"/>
        <v>805.75836715288449</v>
      </c>
      <c r="AU14" s="9"/>
      <c r="AV14" s="12">
        <f t="shared" si="43"/>
        <v>50.359897947055281</v>
      </c>
      <c r="AW14" s="10">
        <f t="shared" si="12"/>
        <v>805.75836715288449</v>
      </c>
      <c r="AX14" s="9"/>
      <c r="AY14" s="12">
        <f t="shared" si="44"/>
        <v>50.359897947055281</v>
      </c>
      <c r="AZ14" s="10">
        <f t="shared" si="13"/>
        <v>805.75836715288449</v>
      </c>
      <c r="BA14" s="9"/>
      <c r="BB14" s="12">
        <f t="shared" si="45"/>
        <v>50.359897947055281</v>
      </c>
      <c r="BC14" s="10">
        <f t="shared" si="14"/>
        <v>805.75836715288449</v>
      </c>
      <c r="BD14" s="9"/>
      <c r="BE14" s="12">
        <f t="shared" si="46"/>
        <v>50.359897947055281</v>
      </c>
      <c r="BF14" s="10">
        <f t="shared" si="15"/>
        <v>805.75836715288449</v>
      </c>
      <c r="BG14" s="9"/>
      <c r="BH14" s="12">
        <f t="shared" si="47"/>
        <v>50.359897947055281</v>
      </c>
      <c r="BI14" s="10">
        <f t="shared" si="16"/>
        <v>805.75836715288449</v>
      </c>
      <c r="BJ14" s="9"/>
      <c r="BK14" s="12">
        <f t="shared" si="48"/>
        <v>50.359897947055281</v>
      </c>
      <c r="BL14" s="10">
        <f t="shared" si="17"/>
        <v>805.75836715288449</v>
      </c>
      <c r="BM14" s="9"/>
      <c r="BN14" s="12">
        <f t="shared" si="49"/>
        <v>50.359897947055281</v>
      </c>
      <c r="BO14" s="10">
        <f t="shared" si="18"/>
        <v>805.75836715288449</v>
      </c>
      <c r="BP14" s="9"/>
      <c r="BQ14" s="12">
        <f t="shared" si="50"/>
        <v>50.359897947055281</v>
      </c>
      <c r="BR14" s="10">
        <f t="shared" si="19"/>
        <v>805.75836715288449</v>
      </c>
      <c r="BS14" s="9"/>
      <c r="BT14" s="12">
        <f t="shared" si="51"/>
        <v>50.359897947055281</v>
      </c>
      <c r="BU14" s="10">
        <f t="shared" si="20"/>
        <v>805.75836715288449</v>
      </c>
      <c r="BV14" s="9"/>
      <c r="BW14" s="12">
        <f t="shared" si="52"/>
        <v>50.359897947055281</v>
      </c>
      <c r="BX14" s="10">
        <f t="shared" si="21"/>
        <v>805.75836715288449</v>
      </c>
      <c r="BY14" s="9"/>
      <c r="BZ14" s="12">
        <f t="shared" si="53"/>
        <v>50.359897947055281</v>
      </c>
      <c r="CA14" s="10">
        <f t="shared" si="22"/>
        <v>805.75836715288449</v>
      </c>
      <c r="CB14" s="9"/>
      <c r="CC14" s="12">
        <f t="shared" si="54"/>
        <v>50.359897947055281</v>
      </c>
      <c r="CD14" s="10">
        <f t="shared" si="23"/>
        <v>805.75836715288449</v>
      </c>
      <c r="CE14" s="9"/>
      <c r="CF14" s="12">
        <f t="shared" si="55"/>
        <v>50.359897947055281</v>
      </c>
      <c r="CG14" s="10">
        <f t="shared" si="24"/>
        <v>805.75836715288449</v>
      </c>
      <c r="CH14" s="9"/>
      <c r="CI14" s="12">
        <f t="shared" si="56"/>
        <v>50.359897947055281</v>
      </c>
      <c r="CJ14" s="10">
        <f t="shared" si="25"/>
        <v>805.75836715288449</v>
      </c>
      <c r="CK14" s="9"/>
      <c r="CL14" s="12">
        <f t="shared" si="57"/>
        <v>50.359897947055281</v>
      </c>
      <c r="CM14" s="10">
        <f t="shared" si="26"/>
        <v>805.75836715288449</v>
      </c>
    </row>
    <row r="15" spans="1:91" ht="15" x14ac:dyDescent="0.25">
      <c r="A15">
        <v>29</v>
      </c>
      <c r="B15" s="8">
        <v>46.5</v>
      </c>
      <c r="D15">
        <v>670</v>
      </c>
      <c r="F15" s="12">
        <f t="shared" si="29"/>
        <v>41.875</v>
      </c>
      <c r="G15" s="10">
        <f t="shared" si="0"/>
        <v>628.125</v>
      </c>
      <c r="I15" s="12">
        <f t="shared" si="30"/>
        <v>39.2578125</v>
      </c>
      <c r="J15" s="10">
        <f t="shared" si="27"/>
        <v>588.8671875</v>
      </c>
      <c r="L15" s="12">
        <f t="shared" si="31"/>
        <v>36.80419921875</v>
      </c>
      <c r="M15" s="10">
        <f t="shared" si="28"/>
        <v>552.06298828125</v>
      </c>
      <c r="O15" s="12">
        <f t="shared" si="32"/>
        <v>34.503936767578125</v>
      </c>
      <c r="P15" s="10">
        <f t="shared" si="1"/>
        <v>394.73533630371094</v>
      </c>
      <c r="R15" s="12">
        <f t="shared" si="33"/>
        <v>24.670958518981934</v>
      </c>
      <c r="S15" s="10">
        <f t="shared" si="2"/>
        <v>370.064377784729</v>
      </c>
      <c r="U15" s="12">
        <f t="shared" si="34"/>
        <v>23.129023611545563</v>
      </c>
      <c r="V15" s="10">
        <f t="shared" si="3"/>
        <v>346.93535417318344</v>
      </c>
      <c r="X15" s="12">
        <f t="shared" si="35"/>
        <v>21.683459635823965</v>
      </c>
      <c r="Y15" s="10">
        <f t="shared" si="4"/>
        <v>397.89784932509065</v>
      </c>
      <c r="AA15" s="12">
        <f t="shared" si="36"/>
        <v>24.868615582818165</v>
      </c>
      <c r="AB15" s="10">
        <f t="shared" si="5"/>
        <v>445.67518853000365</v>
      </c>
      <c r="AD15" s="12">
        <f t="shared" si="37"/>
        <v>27.854699283125228</v>
      </c>
      <c r="AE15" s="10">
        <f t="shared" si="6"/>
        <v>235.92829347762745</v>
      </c>
      <c r="AG15" s="12">
        <f t="shared" si="38"/>
        <v>14.745518342351716</v>
      </c>
      <c r="AH15" s="10">
        <f t="shared" si="7"/>
        <v>391.4259293651412</v>
      </c>
      <c r="AJ15" s="12">
        <f t="shared" si="39"/>
        <v>24.464120585321325</v>
      </c>
      <c r="AK15" s="10">
        <f t="shared" si="8"/>
        <v>534.48375438165397</v>
      </c>
      <c r="AM15" s="12">
        <f t="shared" si="40"/>
        <v>33.405234648853373</v>
      </c>
      <c r="AN15" s="10">
        <f t="shared" si="9"/>
        <v>619.4859183160587</v>
      </c>
      <c r="AP15" s="12">
        <f t="shared" si="41"/>
        <v>38.717869894753669</v>
      </c>
      <c r="AQ15" s="10">
        <f t="shared" si="10"/>
        <v>697.68790913571149</v>
      </c>
      <c r="AS15" s="12">
        <f t="shared" si="42"/>
        <v>43.605494320981968</v>
      </c>
      <c r="AT15" s="10">
        <f t="shared" si="11"/>
        <v>755.3984692058292</v>
      </c>
      <c r="AV15" s="12">
        <f t="shared" si="43"/>
        <v>47.212404325364325</v>
      </c>
      <c r="AW15" s="10">
        <f t="shared" si="12"/>
        <v>755.3984692058292</v>
      </c>
      <c r="AY15" s="12">
        <f t="shared" si="44"/>
        <v>47.212404325364325</v>
      </c>
      <c r="AZ15" s="10">
        <f t="shared" si="13"/>
        <v>755.3984692058292</v>
      </c>
      <c r="BB15" s="12">
        <f t="shared" si="45"/>
        <v>47.212404325364325</v>
      </c>
      <c r="BC15" s="10">
        <f t="shared" si="14"/>
        <v>755.3984692058292</v>
      </c>
      <c r="BE15" s="12">
        <f t="shared" si="46"/>
        <v>47.212404325364325</v>
      </c>
      <c r="BF15" s="10">
        <f t="shared" si="15"/>
        <v>755.3984692058292</v>
      </c>
      <c r="BH15" s="12">
        <f t="shared" si="47"/>
        <v>47.212404325364325</v>
      </c>
      <c r="BI15" s="10">
        <f t="shared" si="16"/>
        <v>755.3984692058292</v>
      </c>
      <c r="BK15" s="12">
        <f t="shared" si="48"/>
        <v>47.212404325364325</v>
      </c>
      <c r="BL15" s="10">
        <f t="shared" si="17"/>
        <v>755.3984692058292</v>
      </c>
      <c r="BN15" s="12">
        <f t="shared" si="49"/>
        <v>47.212404325364325</v>
      </c>
      <c r="BO15" s="10">
        <f t="shared" si="18"/>
        <v>755.3984692058292</v>
      </c>
      <c r="BQ15" s="12">
        <f t="shared" si="50"/>
        <v>47.212404325364325</v>
      </c>
      <c r="BR15" s="10">
        <f t="shared" si="19"/>
        <v>755.3984692058292</v>
      </c>
      <c r="BT15" s="12">
        <f t="shared" si="51"/>
        <v>47.212404325364325</v>
      </c>
      <c r="BU15" s="10">
        <f t="shared" si="20"/>
        <v>755.3984692058292</v>
      </c>
      <c r="BW15" s="12">
        <f t="shared" si="52"/>
        <v>47.212404325364325</v>
      </c>
      <c r="BX15" s="10">
        <f t="shared" si="21"/>
        <v>755.3984692058292</v>
      </c>
      <c r="BZ15" s="12">
        <f t="shared" si="53"/>
        <v>47.212404325364325</v>
      </c>
      <c r="CA15" s="10">
        <f t="shared" si="22"/>
        <v>755.3984692058292</v>
      </c>
      <c r="CC15" s="12">
        <f t="shared" si="54"/>
        <v>47.212404325364325</v>
      </c>
      <c r="CD15" s="10">
        <f t="shared" si="23"/>
        <v>755.3984692058292</v>
      </c>
      <c r="CF15" s="12">
        <f t="shared" si="55"/>
        <v>47.212404325364325</v>
      </c>
      <c r="CG15" s="10">
        <f t="shared" si="24"/>
        <v>755.3984692058292</v>
      </c>
      <c r="CI15" s="12">
        <f t="shared" si="56"/>
        <v>47.212404325364325</v>
      </c>
      <c r="CJ15" s="10">
        <f t="shared" si="25"/>
        <v>755.3984692058292</v>
      </c>
      <c r="CL15" s="12">
        <f t="shared" si="57"/>
        <v>47.212404325364325</v>
      </c>
      <c r="CM15" s="10">
        <f t="shared" si="26"/>
        <v>755.3984692058292</v>
      </c>
    </row>
    <row r="16" spans="1:91" ht="15" x14ac:dyDescent="0.25">
      <c r="A16">
        <v>30</v>
      </c>
      <c r="B16" s="8">
        <v>39.5625</v>
      </c>
      <c r="D16">
        <v>670</v>
      </c>
      <c r="F16" s="12">
        <f t="shared" si="29"/>
        <v>41.875</v>
      </c>
      <c r="G16" s="10">
        <f t="shared" si="0"/>
        <v>628.125</v>
      </c>
      <c r="I16" s="12">
        <f t="shared" si="30"/>
        <v>39.2578125</v>
      </c>
      <c r="J16" s="10">
        <f t="shared" si="27"/>
        <v>588.8671875</v>
      </c>
      <c r="L16" s="12">
        <f t="shared" si="31"/>
        <v>36.80419921875</v>
      </c>
      <c r="M16" s="10">
        <f t="shared" si="28"/>
        <v>552.06298828125</v>
      </c>
      <c r="O16" s="12">
        <f t="shared" si="32"/>
        <v>34.503936767578125</v>
      </c>
      <c r="P16" s="10">
        <f t="shared" si="1"/>
        <v>517.55905151367187</v>
      </c>
      <c r="R16" s="12">
        <f t="shared" si="33"/>
        <v>32.347440719604492</v>
      </c>
      <c r="S16" s="10">
        <f t="shared" si="2"/>
        <v>370.064377784729</v>
      </c>
      <c r="U16" s="12">
        <f t="shared" si="34"/>
        <v>23.129023611545563</v>
      </c>
      <c r="V16" s="10">
        <f t="shared" si="3"/>
        <v>346.93535417318344</v>
      </c>
      <c r="X16" s="12">
        <f t="shared" si="35"/>
        <v>21.683459635823965</v>
      </c>
      <c r="Y16" s="10">
        <f t="shared" si="4"/>
        <v>325.25189453735948</v>
      </c>
      <c r="AA16" s="12">
        <f t="shared" si="36"/>
        <v>20.328243408584967</v>
      </c>
      <c r="AB16" s="10">
        <f t="shared" si="5"/>
        <v>373.02923374227248</v>
      </c>
      <c r="AD16" s="12">
        <f t="shared" si="37"/>
        <v>23.31432710889203</v>
      </c>
      <c r="AE16" s="10">
        <f t="shared" si="6"/>
        <v>417.82048924687842</v>
      </c>
      <c r="AG16" s="12">
        <f t="shared" si="38"/>
        <v>26.113780577929901</v>
      </c>
      <c r="AH16" s="10">
        <f t="shared" si="7"/>
        <v>221.18277513527573</v>
      </c>
      <c r="AJ16" s="12">
        <f t="shared" si="39"/>
        <v>13.823923445954733</v>
      </c>
      <c r="AK16" s="10">
        <f t="shared" si="8"/>
        <v>366.96180877981988</v>
      </c>
      <c r="AM16" s="12">
        <f t="shared" si="40"/>
        <v>22.935113048738742</v>
      </c>
      <c r="AN16" s="10">
        <f t="shared" si="9"/>
        <v>501.0785197328006</v>
      </c>
      <c r="AP16" s="12">
        <f t="shared" si="41"/>
        <v>31.317407483300038</v>
      </c>
      <c r="AQ16" s="10">
        <f t="shared" si="10"/>
        <v>580.76804842130502</v>
      </c>
      <c r="AS16" s="12">
        <f t="shared" si="42"/>
        <v>36.298003026331564</v>
      </c>
      <c r="AT16" s="10">
        <f t="shared" si="11"/>
        <v>654.08241481472953</v>
      </c>
      <c r="AV16" s="12">
        <f t="shared" si="43"/>
        <v>40.880150925920596</v>
      </c>
      <c r="AW16" s="10">
        <f t="shared" si="12"/>
        <v>708.18606488046487</v>
      </c>
      <c r="AY16" s="12">
        <f t="shared" si="44"/>
        <v>44.261629055029054</v>
      </c>
      <c r="AZ16" s="10">
        <f t="shared" si="13"/>
        <v>708.18606488046487</v>
      </c>
      <c r="BB16" s="12">
        <f t="shared" si="45"/>
        <v>44.261629055029054</v>
      </c>
      <c r="BC16" s="10">
        <f t="shared" si="14"/>
        <v>708.18606488046487</v>
      </c>
      <c r="BE16" s="12">
        <f t="shared" si="46"/>
        <v>44.261629055029054</v>
      </c>
      <c r="BF16" s="10">
        <f t="shared" si="15"/>
        <v>708.18606488046487</v>
      </c>
      <c r="BH16" s="12">
        <f t="shared" si="47"/>
        <v>44.261629055029054</v>
      </c>
      <c r="BI16" s="10">
        <f t="shared" si="16"/>
        <v>708.18606488046487</v>
      </c>
      <c r="BK16" s="12">
        <f t="shared" si="48"/>
        <v>44.261629055029054</v>
      </c>
      <c r="BL16" s="10">
        <f t="shared" si="17"/>
        <v>708.18606488046487</v>
      </c>
      <c r="BN16" s="12">
        <f t="shared" si="49"/>
        <v>44.261629055029054</v>
      </c>
      <c r="BO16" s="10">
        <f t="shared" si="18"/>
        <v>708.18606488046487</v>
      </c>
      <c r="BQ16" s="12">
        <f t="shared" si="50"/>
        <v>44.261629055029054</v>
      </c>
      <c r="BR16" s="10">
        <f t="shared" si="19"/>
        <v>708.18606488046487</v>
      </c>
      <c r="BT16" s="12">
        <f t="shared" si="51"/>
        <v>44.261629055029054</v>
      </c>
      <c r="BU16" s="10">
        <f t="shared" si="20"/>
        <v>708.18606488046487</v>
      </c>
      <c r="BW16" s="12">
        <f t="shared" si="52"/>
        <v>44.261629055029054</v>
      </c>
      <c r="BX16" s="10">
        <f t="shared" si="21"/>
        <v>708.18606488046487</v>
      </c>
      <c r="BZ16" s="12">
        <f t="shared" si="53"/>
        <v>44.261629055029054</v>
      </c>
      <c r="CA16" s="10">
        <f t="shared" si="22"/>
        <v>708.18606488046487</v>
      </c>
      <c r="CC16" s="12">
        <f t="shared" si="54"/>
        <v>44.261629055029054</v>
      </c>
      <c r="CD16" s="10">
        <f t="shared" si="23"/>
        <v>708.18606488046487</v>
      </c>
      <c r="CF16" s="12">
        <f t="shared" si="55"/>
        <v>44.261629055029054</v>
      </c>
      <c r="CG16" s="10">
        <f t="shared" si="24"/>
        <v>708.18606488046487</v>
      </c>
      <c r="CI16" s="12">
        <f t="shared" si="56"/>
        <v>44.261629055029054</v>
      </c>
      <c r="CJ16" s="10">
        <f t="shared" si="25"/>
        <v>708.18606488046487</v>
      </c>
      <c r="CL16" s="12">
        <f t="shared" si="57"/>
        <v>44.261629055029054</v>
      </c>
      <c r="CM16" s="10">
        <f t="shared" si="26"/>
        <v>708.18606488046487</v>
      </c>
    </row>
    <row r="17" spans="1:91" ht="15" x14ac:dyDescent="0.25">
      <c r="A17">
        <v>31</v>
      </c>
      <c r="B17" s="8">
        <v>39.5625</v>
      </c>
      <c r="D17">
        <v>570</v>
      </c>
      <c r="F17" s="12">
        <f t="shared" si="29"/>
        <v>35.625</v>
      </c>
      <c r="G17" s="10">
        <f t="shared" si="0"/>
        <v>628.125</v>
      </c>
      <c r="I17" s="12">
        <f t="shared" si="30"/>
        <v>39.2578125</v>
      </c>
      <c r="J17" s="10">
        <f t="shared" si="27"/>
        <v>588.8671875</v>
      </c>
      <c r="L17" s="12">
        <f t="shared" si="31"/>
        <v>36.80419921875</v>
      </c>
      <c r="M17" s="10">
        <f t="shared" si="28"/>
        <v>552.06298828125</v>
      </c>
      <c r="O17" s="12">
        <f t="shared" si="32"/>
        <v>34.503936767578125</v>
      </c>
      <c r="P17" s="10">
        <f t="shared" si="1"/>
        <v>517.55905151367187</v>
      </c>
      <c r="R17" s="12">
        <f t="shared" si="33"/>
        <v>32.347440719604492</v>
      </c>
      <c r="S17" s="10">
        <f t="shared" si="2"/>
        <v>485.21161079406738</v>
      </c>
      <c r="U17" s="12">
        <f t="shared" si="34"/>
        <v>30.325725674629211</v>
      </c>
      <c r="V17" s="10">
        <f t="shared" si="3"/>
        <v>346.93535417318344</v>
      </c>
      <c r="X17" s="12">
        <f t="shared" si="35"/>
        <v>21.683459635823965</v>
      </c>
      <c r="Y17" s="10">
        <f t="shared" si="4"/>
        <v>325.25189453735948</v>
      </c>
      <c r="AA17" s="12">
        <f t="shared" si="36"/>
        <v>20.328243408584967</v>
      </c>
      <c r="AB17" s="10">
        <f t="shared" si="5"/>
        <v>304.92365112877451</v>
      </c>
      <c r="AD17" s="12">
        <f t="shared" si="37"/>
        <v>19.057728195548407</v>
      </c>
      <c r="AE17" s="10">
        <f t="shared" si="6"/>
        <v>349.71490663338045</v>
      </c>
      <c r="AG17" s="12">
        <f t="shared" si="38"/>
        <v>21.857181664586278</v>
      </c>
      <c r="AH17" s="10">
        <f t="shared" si="7"/>
        <v>391.70670866894852</v>
      </c>
      <c r="AJ17" s="12">
        <f t="shared" si="39"/>
        <v>24.481669291809283</v>
      </c>
      <c r="AK17" s="10">
        <f t="shared" si="8"/>
        <v>207.358851689321</v>
      </c>
      <c r="AM17" s="12">
        <f t="shared" si="40"/>
        <v>12.959928230582562</v>
      </c>
      <c r="AN17" s="10">
        <f t="shared" si="9"/>
        <v>344.02669573108113</v>
      </c>
      <c r="AP17" s="12">
        <f t="shared" si="41"/>
        <v>21.501668483192571</v>
      </c>
      <c r="AQ17" s="10">
        <f t="shared" si="10"/>
        <v>469.76111224950057</v>
      </c>
      <c r="AS17" s="12">
        <f t="shared" si="42"/>
        <v>29.360069515593786</v>
      </c>
      <c r="AT17" s="10">
        <f t="shared" si="11"/>
        <v>544.47004539497345</v>
      </c>
      <c r="AV17" s="12">
        <f t="shared" si="43"/>
        <v>34.029377837185841</v>
      </c>
      <c r="AW17" s="10">
        <f t="shared" si="12"/>
        <v>613.20226388880894</v>
      </c>
      <c r="AY17" s="12">
        <f t="shared" si="44"/>
        <v>38.325141493050559</v>
      </c>
      <c r="AZ17" s="10">
        <f t="shared" si="13"/>
        <v>663.92443582543581</v>
      </c>
      <c r="BB17" s="12">
        <f t="shared" si="45"/>
        <v>41.495277239089738</v>
      </c>
      <c r="BC17" s="10">
        <f t="shared" si="14"/>
        <v>663.92443582543581</v>
      </c>
      <c r="BE17" s="12">
        <f t="shared" si="46"/>
        <v>41.495277239089738</v>
      </c>
      <c r="BF17" s="10">
        <f t="shared" si="15"/>
        <v>663.92443582543581</v>
      </c>
      <c r="BH17" s="12">
        <f t="shared" si="47"/>
        <v>41.495277239089738</v>
      </c>
      <c r="BI17" s="10">
        <f t="shared" si="16"/>
        <v>663.92443582543581</v>
      </c>
      <c r="BK17" s="12">
        <f t="shared" si="48"/>
        <v>41.495277239089738</v>
      </c>
      <c r="BL17" s="10">
        <f t="shared" si="17"/>
        <v>663.92443582543581</v>
      </c>
      <c r="BN17" s="12">
        <f t="shared" si="49"/>
        <v>41.495277239089738</v>
      </c>
      <c r="BO17" s="10">
        <f t="shared" si="18"/>
        <v>663.92443582543581</v>
      </c>
      <c r="BQ17" s="12">
        <f t="shared" si="50"/>
        <v>41.495277239089738</v>
      </c>
      <c r="BR17" s="10">
        <f t="shared" si="19"/>
        <v>663.92443582543581</v>
      </c>
      <c r="BT17" s="12">
        <f t="shared" si="51"/>
        <v>41.495277239089738</v>
      </c>
      <c r="BU17" s="10">
        <f t="shared" si="20"/>
        <v>663.92443582543581</v>
      </c>
      <c r="BW17" s="12">
        <f t="shared" si="52"/>
        <v>41.495277239089738</v>
      </c>
      <c r="BX17" s="10">
        <f t="shared" si="21"/>
        <v>663.92443582543581</v>
      </c>
      <c r="BZ17" s="12">
        <f t="shared" si="53"/>
        <v>41.495277239089738</v>
      </c>
      <c r="CA17" s="10">
        <f t="shared" si="22"/>
        <v>663.92443582543581</v>
      </c>
      <c r="CC17" s="12">
        <f t="shared" si="54"/>
        <v>41.495277239089738</v>
      </c>
      <c r="CD17" s="10">
        <f t="shared" si="23"/>
        <v>663.92443582543581</v>
      </c>
      <c r="CF17" s="12">
        <f t="shared" si="55"/>
        <v>41.495277239089738</v>
      </c>
      <c r="CG17" s="10">
        <f t="shared" si="24"/>
        <v>663.92443582543581</v>
      </c>
      <c r="CI17" s="12">
        <f t="shared" si="56"/>
        <v>41.495277239089738</v>
      </c>
      <c r="CJ17" s="10">
        <f t="shared" si="25"/>
        <v>663.92443582543581</v>
      </c>
      <c r="CL17" s="12">
        <f t="shared" si="57"/>
        <v>41.495277239089738</v>
      </c>
      <c r="CM17" s="10">
        <f t="shared" si="26"/>
        <v>663.92443582543581</v>
      </c>
    </row>
    <row r="18" spans="1:91" ht="15" x14ac:dyDescent="0.25">
      <c r="A18">
        <v>32</v>
      </c>
      <c r="B18" s="8">
        <v>39.5625</v>
      </c>
      <c r="D18">
        <v>570</v>
      </c>
      <c r="F18" s="12">
        <f t="shared" si="29"/>
        <v>35.625</v>
      </c>
      <c r="G18" s="10">
        <f t="shared" si="0"/>
        <v>534.375</v>
      </c>
      <c r="I18" s="12">
        <f t="shared" si="30"/>
        <v>33.3984375</v>
      </c>
      <c r="J18" s="10">
        <f t="shared" si="27"/>
        <v>588.8671875</v>
      </c>
      <c r="L18" s="12">
        <f t="shared" si="31"/>
        <v>36.80419921875</v>
      </c>
      <c r="M18" s="10">
        <f t="shared" si="28"/>
        <v>552.06298828125</v>
      </c>
      <c r="O18" s="12">
        <f t="shared" si="32"/>
        <v>34.503936767578125</v>
      </c>
      <c r="P18" s="10">
        <f t="shared" si="1"/>
        <v>517.55905151367187</v>
      </c>
      <c r="R18" s="12">
        <f t="shared" si="33"/>
        <v>32.347440719604492</v>
      </c>
      <c r="S18" s="10">
        <f t="shared" si="2"/>
        <v>485.21161079406738</v>
      </c>
      <c r="U18" s="12">
        <f t="shared" si="34"/>
        <v>30.325725674629211</v>
      </c>
      <c r="V18" s="10">
        <f t="shared" si="3"/>
        <v>454.88588511943817</v>
      </c>
      <c r="X18" s="12">
        <f t="shared" si="35"/>
        <v>28.430367819964886</v>
      </c>
      <c r="Y18" s="10">
        <f t="shared" si="4"/>
        <v>325.25189453735948</v>
      </c>
      <c r="AA18" s="12">
        <f t="shared" si="36"/>
        <v>20.328243408584967</v>
      </c>
      <c r="AB18" s="10">
        <f t="shared" si="5"/>
        <v>304.92365112877451</v>
      </c>
      <c r="AD18" s="12">
        <f t="shared" si="37"/>
        <v>19.057728195548407</v>
      </c>
      <c r="AE18" s="10">
        <f t="shared" si="6"/>
        <v>285.8659229332261</v>
      </c>
      <c r="AG18" s="12">
        <f t="shared" si="38"/>
        <v>17.866620183326631</v>
      </c>
      <c r="AH18" s="10">
        <f t="shared" si="7"/>
        <v>327.85772496879417</v>
      </c>
      <c r="AJ18" s="12">
        <f t="shared" si="39"/>
        <v>20.491107810549636</v>
      </c>
      <c r="AK18" s="10">
        <f t="shared" si="8"/>
        <v>367.22503937713924</v>
      </c>
      <c r="AM18" s="12">
        <f t="shared" si="40"/>
        <v>22.951564961071202</v>
      </c>
      <c r="AN18" s="10">
        <f t="shared" si="9"/>
        <v>194.39892345873844</v>
      </c>
      <c r="AP18" s="12">
        <f t="shared" si="41"/>
        <v>12.149932716171152</v>
      </c>
      <c r="AQ18" s="10">
        <f t="shared" si="10"/>
        <v>322.52502724788854</v>
      </c>
      <c r="AS18" s="12">
        <f t="shared" si="42"/>
        <v>20.157814202993034</v>
      </c>
      <c r="AT18" s="10">
        <f t="shared" si="11"/>
        <v>440.40104273390676</v>
      </c>
      <c r="AV18" s="12">
        <f t="shared" si="43"/>
        <v>27.525065170869173</v>
      </c>
      <c r="AW18" s="10">
        <f t="shared" si="12"/>
        <v>510.44066755778761</v>
      </c>
      <c r="AY18" s="12">
        <f t="shared" si="44"/>
        <v>31.902541722361725</v>
      </c>
      <c r="AZ18" s="10">
        <f t="shared" si="13"/>
        <v>574.87712239575842</v>
      </c>
      <c r="BB18" s="12">
        <f t="shared" si="45"/>
        <v>35.929820149734901</v>
      </c>
      <c r="BC18" s="10">
        <f t="shared" si="14"/>
        <v>622.42915858634603</v>
      </c>
      <c r="BE18" s="12">
        <f t="shared" si="46"/>
        <v>38.901822411646627</v>
      </c>
      <c r="BF18" s="10">
        <f t="shared" si="15"/>
        <v>622.42915858634603</v>
      </c>
      <c r="BH18" s="12">
        <f t="shared" si="47"/>
        <v>38.901822411646627</v>
      </c>
      <c r="BI18" s="10">
        <f t="shared" si="16"/>
        <v>622.42915858634603</v>
      </c>
      <c r="BK18" s="12">
        <f t="shared" si="48"/>
        <v>38.901822411646627</v>
      </c>
      <c r="BL18" s="10">
        <f t="shared" si="17"/>
        <v>622.42915858634603</v>
      </c>
      <c r="BN18" s="12">
        <f t="shared" si="49"/>
        <v>38.901822411646627</v>
      </c>
      <c r="BO18" s="10">
        <f t="shared" si="18"/>
        <v>622.42915858634603</v>
      </c>
      <c r="BQ18" s="12">
        <f t="shared" si="50"/>
        <v>38.901822411646627</v>
      </c>
      <c r="BR18" s="10">
        <f t="shared" si="19"/>
        <v>622.42915858634603</v>
      </c>
      <c r="BT18" s="12">
        <f t="shared" si="51"/>
        <v>38.901822411646627</v>
      </c>
      <c r="BU18" s="10">
        <f t="shared" si="20"/>
        <v>622.42915858634603</v>
      </c>
      <c r="BW18" s="12">
        <f t="shared" si="52"/>
        <v>38.901822411646627</v>
      </c>
      <c r="BX18" s="10">
        <f t="shared" si="21"/>
        <v>622.42915858634603</v>
      </c>
      <c r="BZ18" s="12">
        <f t="shared" si="53"/>
        <v>38.901822411646627</v>
      </c>
      <c r="CA18" s="10">
        <f t="shared" si="22"/>
        <v>622.42915858634603</v>
      </c>
      <c r="CC18" s="12">
        <f t="shared" si="54"/>
        <v>38.901822411646627</v>
      </c>
      <c r="CD18" s="10">
        <f t="shared" si="23"/>
        <v>622.42915858634603</v>
      </c>
      <c r="CF18" s="12">
        <f t="shared" si="55"/>
        <v>38.901822411646627</v>
      </c>
      <c r="CG18" s="10">
        <f t="shared" si="24"/>
        <v>622.42915858634603</v>
      </c>
      <c r="CI18" s="12">
        <f t="shared" si="56"/>
        <v>38.901822411646627</v>
      </c>
      <c r="CJ18" s="10">
        <f t="shared" si="25"/>
        <v>622.42915858634603</v>
      </c>
      <c r="CL18" s="12">
        <f t="shared" si="57"/>
        <v>38.901822411646627</v>
      </c>
      <c r="CM18" s="10">
        <f t="shared" si="26"/>
        <v>622.42915858634603</v>
      </c>
    </row>
    <row r="19" spans="1:91" ht="15" x14ac:dyDescent="0.25">
      <c r="A19">
        <v>33</v>
      </c>
      <c r="B19" s="8">
        <v>39.5625</v>
      </c>
      <c r="D19">
        <v>570</v>
      </c>
      <c r="F19" s="12">
        <f t="shared" si="29"/>
        <v>35.625</v>
      </c>
      <c r="G19" s="10">
        <f t="shared" si="0"/>
        <v>534.375</v>
      </c>
      <c r="I19" s="12">
        <f t="shared" si="30"/>
        <v>33.3984375</v>
      </c>
      <c r="J19" s="10">
        <f t="shared" si="27"/>
        <v>500.9765625</v>
      </c>
      <c r="L19" s="12">
        <f t="shared" si="31"/>
        <v>31.31103515625</v>
      </c>
      <c r="M19" s="10">
        <f t="shared" si="28"/>
        <v>552.06298828125</v>
      </c>
      <c r="O19" s="12">
        <f t="shared" si="32"/>
        <v>34.503936767578125</v>
      </c>
      <c r="P19" s="10">
        <f t="shared" si="1"/>
        <v>517.55905151367187</v>
      </c>
      <c r="R19" s="12">
        <f t="shared" si="33"/>
        <v>32.347440719604492</v>
      </c>
      <c r="S19" s="10">
        <f t="shared" si="2"/>
        <v>485.21161079406738</v>
      </c>
      <c r="U19" s="12">
        <f t="shared" si="34"/>
        <v>30.325725674629211</v>
      </c>
      <c r="V19" s="10">
        <f t="shared" si="3"/>
        <v>454.88588511943817</v>
      </c>
      <c r="X19" s="12">
        <f t="shared" si="35"/>
        <v>28.430367819964886</v>
      </c>
      <c r="Y19" s="10">
        <f t="shared" si="4"/>
        <v>426.45551729947329</v>
      </c>
      <c r="AA19" s="12">
        <f t="shared" si="36"/>
        <v>26.65346983121708</v>
      </c>
      <c r="AB19" s="10">
        <f t="shared" si="5"/>
        <v>304.92365112877451</v>
      </c>
      <c r="AD19" s="12">
        <f t="shared" si="37"/>
        <v>19.057728195548407</v>
      </c>
      <c r="AE19" s="10">
        <f t="shared" si="6"/>
        <v>285.8659229332261</v>
      </c>
      <c r="AG19" s="12">
        <f t="shared" si="38"/>
        <v>17.866620183326631</v>
      </c>
      <c r="AH19" s="10">
        <f t="shared" si="7"/>
        <v>267.99930274989947</v>
      </c>
      <c r="AJ19" s="12">
        <f t="shared" si="39"/>
        <v>16.749956421868717</v>
      </c>
      <c r="AK19" s="10">
        <f t="shared" si="8"/>
        <v>307.36661715824454</v>
      </c>
      <c r="AM19" s="12">
        <f t="shared" si="40"/>
        <v>19.210413572390284</v>
      </c>
      <c r="AN19" s="10">
        <f t="shared" si="9"/>
        <v>344.27347441606804</v>
      </c>
      <c r="AP19" s="12">
        <f t="shared" si="41"/>
        <v>21.517092151004253</v>
      </c>
      <c r="AQ19" s="10">
        <f t="shared" si="10"/>
        <v>182.24899074256729</v>
      </c>
      <c r="AS19" s="12">
        <f t="shared" si="42"/>
        <v>11.390561921410455</v>
      </c>
      <c r="AT19" s="10">
        <f t="shared" si="11"/>
        <v>302.36721304489549</v>
      </c>
      <c r="AV19" s="12">
        <f t="shared" si="43"/>
        <v>18.897950815305968</v>
      </c>
      <c r="AW19" s="10">
        <f t="shared" si="12"/>
        <v>412.87597756303757</v>
      </c>
      <c r="AY19" s="12">
        <f t="shared" si="44"/>
        <v>25.804748597689848</v>
      </c>
      <c r="AZ19" s="10">
        <f t="shared" si="13"/>
        <v>478.53812583542589</v>
      </c>
      <c r="BB19" s="12">
        <f t="shared" si="45"/>
        <v>29.908632864714118</v>
      </c>
      <c r="BC19" s="10">
        <f t="shared" si="14"/>
        <v>538.94730224602347</v>
      </c>
      <c r="BE19" s="12">
        <f t="shared" si="46"/>
        <v>33.684206390376467</v>
      </c>
      <c r="BF19" s="10">
        <f t="shared" si="15"/>
        <v>583.52733617469937</v>
      </c>
      <c r="BH19" s="12">
        <f t="shared" si="47"/>
        <v>36.470458510918711</v>
      </c>
      <c r="BI19" s="10">
        <f t="shared" si="16"/>
        <v>583.52733617469937</v>
      </c>
      <c r="BK19" s="12">
        <f t="shared" si="48"/>
        <v>36.470458510918711</v>
      </c>
      <c r="BL19" s="10">
        <f t="shared" si="17"/>
        <v>583.52733617469937</v>
      </c>
      <c r="BN19" s="12">
        <f t="shared" si="49"/>
        <v>36.470458510918711</v>
      </c>
      <c r="BO19" s="10">
        <f t="shared" si="18"/>
        <v>583.52733617469937</v>
      </c>
      <c r="BQ19" s="12">
        <f t="shared" si="50"/>
        <v>36.470458510918711</v>
      </c>
      <c r="BR19" s="10">
        <f t="shared" si="19"/>
        <v>583.52733617469937</v>
      </c>
      <c r="BT19" s="12">
        <f t="shared" si="51"/>
        <v>36.470458510918711</v>
      </c>
      <c r="BU19" s="10">
        <f t="shared" si="20"/>
        <v>583.52733617469937</v>
      </c>
      <c r="BW19" s="12">
        <f t="shared" si="52"/>
        <v>36.470458510918711</v>
      </c>
      <c r="BX19" s="10">
        <f t="shared" si="21"/>
        <v>583.52733617469937</v>
      </c>
      <c r="BZ19" s="12">
        <f t="shared" si="53"/>
        <v>36.470458510918711</v>
      </c>
      <c r="CA19" s="10">
        <f t="shared" si="22"/>
        <v>583.52733617469937</v>
      </c>
      <c r="CC19" s="12">
        <f t="shared" si="54"/>
        <v>36.470458510918711</v>
      </c>
      <c r="CD19" s="10">
        <f t="shared" si="23"/>
        <v>583.52733617469937</v>
      </c>
      <c r="CF19" s="12">
        <f t="shared" si="55"/>
        <v>36.470458510918711</v>
      </c>
      <c r="CG19" s="10">
        <f t="shared" si="24"/>
        <v>583.52733617469937</v>
      </c>
      <c r="CI19" s="12">
        <f t="shared" si="56"/>
        <v>36.470458510918711</v>
      </c>
      <c r="CJ19" s="10">
        <f t="shared" si="25"/>
        <v>583.52733617469937</v>
      </c>
      <c r="CL19" s="12">
        <f t="shared" si="57"/>
        <v>36.470458510918711</v>
      </c>
      <c r="CM19" s="10">
        <f t="shared" si="26"/>
        <v>583.52733617469937</v>
      </c>
    </row>
    <row r="20" spans="1:91" ht="15" x14ac:dyDescent="0.25">
      <c r="A20">
        <v>34</v>
      </c>
      <c r="B20" s="8">
        <v>39.5625</v>
      </c>
      <c r="D20">
        <v>570</v>
      </c>
      <c r="F20" s="12">
        <f t="shared" si="29"/>
        <v>35.625</v>
      </c>
      <c r="G20" s="10">
        <f t="shared" si="0"/>
        <v>534.375</v>
      </c>
      <c r="I20" s="12">
        <f t="shared" si="30"/>
        <v>33.3984375</v>
      </c>
      <c r="J20" s="10">
        <f t="shared" si="27"/>
        <v>500.9765625</v>
      </c>
      <c r="L20" s="12">
        <f t="shared" si="31"/>
        <v>31.31103515625</v>
      </c>
      <c r="M20" s="10">
        <f t="shared" si="28"/>
        <v>469.66552734375</v>
      </c>
      <c r="O20" s="12">
        <f t="shared" si="32"/>
        <v>29.354095458984375</v>
      </c>
      <c r="P20" s="10">
        <f t="shared" si="1"/>
        <v>517.55905151367187</v>
      </c>
      <c r="R20" s="12">
        <f t="shared" si="33"/>
        <v>32.347440719604492</v>
      </c>
      <c r="S20" s="10">
        <f t="shared" si="2"/>
        <v>485.21161079406738</v>
      </c>
      <c r="U20" s="12">
        <f t="shared" si="34"/>
        <v>30.325725674629211</v>
      </c>
      <c r="V20" s="10">
        <f t="shared" si="3"/>
        <v>454.88588511943817</v>
      </c>
      <c r="X20" s="12">
        <f t="shared" si="35"/>
        <v>28.430367819964886</v>
      </c>
      <c r="Y20" s="10">
        <f t="shared" si="4"/>
        <v>426.45551729947329</v>
      </c>
      <c r="AA20" s="12">
        <f t="shared" si="36"/>
        <v>26.65346983121708</v>
      </c>
      <c r="AB20" s="10">
        <f t="shared" si="5"/>
        <v>399.80204746825621</v>
      </c>
      <c r="AD20" s="12">
        <f t="shared" si="37"/>
        <v>24.987627966766013</v>
      </c>
      <c r="AE20" s="10">
        <f t="shared" si="6"/>
        <v>285.8659229332261</v>
      </c>
      <c r="AG20" s="12">
        <f t="shared" si="38"/>
        <v>17.866620183326631</v>
      </c>
      <c r="AH20" s="10">
        <f t="shared" si="7"/>
        <v>267.99930274989947</v>
      </c>
      <c r="AJ20" s="12">
        <f t="shared" si="39"/>
        <v>16.749956421868717</v>
      </c>
      <c r="AK20" s="10">
        <f t="shared" si="8"/>
        <v>251.24934632803075</v>
      </c>
      <c r="AM20" s="12">
        <f t="shared" si="40"/>
        <v>15.703084145501922</v>
      </c>
      <c r="AN20" s="10">
        <f t="shared" si="9"/>
        <v>288.15620358585426</v>
      </c>
      <c r="AP20" s="12">
        <f t="shared" si="41"/>
        <v>18.009762724115891</v>
      </c>
      <c r="AQ20" s="10">
        <f t="shared" si="10"/>
        <v>322.75638226506379</v>
      </c>
      <c r="AS20" s="12">
        <f t="shared" si="42"/>
        <v>20.172273891566487</v>
      </c>
      <c r="AT20" s="10">
        <f t="shared" si="11"/>
        <v>170.85842882115682</v>
      </c>
      <c r="AV20" s="12">
        <f t="shared" si="43"/>
        <v>10.678651801322301</v>
      </c>
      <c r="AW20" s="10">
        <f t="shared" si="12"/>
        <v>283.4692622295895</v>
      </c>
      <c r="AY20" s="12">
        <f t="shared" si="44"/>
        <v>17.716828889349344</v>
      </c>
      <c r="AZ20" s="10">
        <f t="shared" si="13"/>
        <v>387.0712289653477</v>
      </c>
      <c r="BB20" s="12">
        <f t="shared" si="45"/>
        <v>24.191951810334231</v>
      </c>
      <c r="BC20" s="10">
        <f t="shared" si="14"/>
        <v>448.62949297071179</v>
      </c>
      <c r="BE20" s="12">
        <f t="shared" si="46"/>
        <v>28.039343310669487</v>
      </c>
      <c r="BF20" s="10">
        <f t="shared" si="15"/>
        <v>505.26309585564701</v>
      </c>
      <c r="BH20" s="12">
        <f t="shared" si="47"/>
        <v>31.578943490977938</v>
      </c>
      <c r="BI20" s="10">
        <f t="shared" si="16"/>
        <v>547.05687766378071</v>
      </c>
      <c r="BK20" s="12">
        <f t="shared" si="48"/>
        <v>34.191054853986294</v>
      </c>
      <c r="BL20" s="10">
        <f t="shared" si="17"/>
        <v>547.05687766378071</v>
      </c>
      <c r="BN20" s="12">
        <f t="shared" si="49"/>
        <v>34.191054853986294</v>
      </c>
      <c r="BO20" s="10">
        <f t="shared" si="18"/>
        <v>547.05687766378071</v>
      </c>
      <c r="BQ20" s="12">
        <f t="shared" si="50"/>
        <v>34.191054853986294</v>
      </c>
      <c r="BR20" s="10">
        <f t="shared" si="19"/>
        <v>547.05687766378071</v>
      </c>
      <c r="BT20" s="12">
        <f t="shared" si="51"/>
        <v>34.191054853986294</v>
      </c>
      <c r="BU20" s="10">
        <f t="shared" si="20"/>
        <v>547.05687766378071</v>
      </c>
      <c r="BW20" s="12">
        <f t="shared" si="52"/>
        <v>34.191054853986294</v>
      </c>
      <c r="BX20" s="10">
        <f t="shared" si="21"/>
        <v>547.05687766378071</v>
      </c>
      <c r="BZ20" s="12">
        <f t="shared" si="53"/>
        <v>34.191054853986294</v>
      </c>
      <c r="CA20" s="10">
        <f t="shared" si="22"/>
        <v>547.05687766378071</v>
      </c>
      <c r="CC20" s="12">
        <f t="shared" si="54"/>
        <v>34.191054853986294</v>
      </c>
      <c r="CD20" s="10">
        <f t="shared" si="23"/>
        <v>547.05687766378071</v>
      </c>
      <c r="CF20" s="12">
        <f t="shared" si="55"/>
        <v>34.191054853986294</v>
      </c>
      <c r="CG20" s="10">
        <f t="shared" si="24"/>
        <v>547.05687766378071</v>
      </c>
      <c r="CI20" s="12">
        <f t="shared" si="56"/>
        <v>34.191054853986294</v>
      </c>
      <c r="CJ20" s="10">
        <f t="shared" si="25"/>
        <v>547.05687766378071</v>
      </c>
      <c r="CL20" s="12">
        <f t="shared" si="57"/>
        <v>34.191054853986294</v>
      </c>
      <c r="CM20" s="10">
        <f t="shared" si="26"/>
        <v>547.05687766378071</v>
      </c>
    </row>
    <row r="21" spans="1:91" ht="15" x14ac:dyDescent="0.25">
      <c r="A21">
        <v>35</v>
      </c>
      <c r="B21" s="8">
        <v>30.0625</v>
      </c>
      <c r="D21">
        <v>570</v>
      </c>
      <c r="F21" s="12">
        <f t="shared" si="29"/>
        <v>35.625</v>
      </c>
      <c r="G21" s="10">
        <f t="shared" si="0"/>
        <v>534.375</v>
      </c>
      <c r="I21" s="12">
        <f t="shared" si="30"/>
        <v>33.3984375</v>
      </c>
      <c r="J21" s="10">
        <f t="shared" si="27"/>
        <v>500.9765625</v>
      </c>
      <c r="L21" s="12">
        <f t="shared" si="31"/>
        <v>31.31103515625</v>
      </c>
      <c r="M21" s="10">
        <f t="shared" si="28"/>
        <v>469.66552734375</v>
      </c>
      <c r="O21" s="12">
        <f t="shared" si="32"/>
        <v>29.354095458984375</v>
      </c>
      <c r="P21" s="10">
        <f t="shared" si="1"/>
        <v>440.31143188476562</v>
      </c>
      <c r="R21" s="12">
        <f t="shared" si="33"/>
        <v>27.519464492797852</v>
      </c>
      <c r="S21" s="10">
        <f t="shared" si="2"/>
        <v>485.21161079406738</v>
      </c>
      <c r="U21" s="12">
        <f t="shared" si="34"/>
        <v>30.325725674629211</v>
      </c>
      <c r="V21" s="10">
        <f t="shared" si="3"/>
        <v>454.88588511943817</v>
      </c>
      <c r="X21" s="12">
        <f t="shared" si="35"/>
        <v>28.430367819964886</v>
      </c>
      <c r="Y21" s="10">
        <f t="shared" si="4"/>
        <v>426.45551729947329</v>
      </c>
      <c r="AA21" s="12">
        <f t="shared" si="36"/>
        <v>26.65346983121708</v>
      </c>
      <c r="AB21" s="10">
        <f t="shared" si="5"/>
        <v>399.80204746825621</v>
      </c>
      <c r="AD21" s="12">
        <f t="shared" si="37"/>
        <v>24.987627966766013</v>
      </c>
      <c r="AE21" s="10">
        <f t="shared" si="6"/>
        <v>374.81441950149019</v>
      </c>
      <c r="AG21" s="12">
        <f t="shared" si="38"/>
        <v>23.425901218843137</v>
      </c>
      <c r="AH21" s="10">
        <f t="shared" si="7"/>
        <v>267.99930274989947</v>
      </c>
      <c r="AJ21" s="12">
        <f t="shared" si="39"/>
        <v>16.749956421868717</v>
      </c>
      <c r="AK21" s="10">
        <f t="shared" si="8"/>
        <v>251.24934632803075</v>
      </c>
      <c r="AM21" s="12">
        <f t="shared" si="40"/>
        <v>15.703084145501922</v>
      </c>
      <c r="AN21" s="10">
        <f t="shared" si="9"/>
        <v>235.54626218252884</v>
      </c>
      <c r="AP21" s="12">
        <f t="shared" si="41"/>
        <v>14.721641386408052</v>
      </c>
      <c r="AQ21" s="10">
        <f t="shared" si="10"/>
        <v>270.14644086173837</v>
      </c>
      <c r="AS21" s="12">
        <f t="shared" si="42"/>
        <v>16.884152553858648</v>
      </c>
      <c r="AT21" s="10">
        <f t="shared" si="11"/>
        <v>302.58410837349732</v>
      </c>
      <c r="AV21" s="12">
        <f t="shared" si="43"/>
        <v>18.911506773343582</v>
      </c>
      <c r="AW21" s="10">
        <f t="shared" si="12"/>
        <v>160.17977701983452</v>
      </c>
      <c r="AY21" s="12">
        <f t="shared" si="44"/>
        <v>10.011236063739657</v>
      </c>
      <c r="AZ21" s="10">
        <f t="shared" si="13"/>
        <v>265.75243334024015</v>
      </c>
      <c r="BB21" s="12">
        <f t="shared" si="45"/>
        <v>16.609527083765009</v>
      </c>
      <c r="BC21" s="10">
        <f t="shared" si="14"/>
        <v>362.87927715501348</v>
      </c>
      <c r="BE21" s="12">
        <f t="shared" si="46"/>
        <v>22.679954822188343</v>
      </c>
      <c r="BF21" s="10">
        <f t="shared" si="15"/>
        <v>420.5901496600423</v>
      </c>
      <c r="BH21" s="12">
        <f t="shared" si="47"/>
        <v>26.286884353752644</v>
      </c>
      <c r="BI21" s="10">
        <f t="shared" si="16"/>
        <v>473.68415236466905</v>
      </c>
      <c r="BK21" s="12">
        <f t="shared" si="48"/>
        <v>29.605259522791815</v>
      </c>
      <c r="BL21" s="10">
        <f t="shared" si="17"/>
        <v>512.86582280979439</v>
      </c>
      <c r="BN21" s="12">
        <f t="shared" si="49"/>
        <v>32.05411392561215</v>
      </c>
      <c r="BO21" s="10">
        <f t="shared" si="18"/>
        <v>512.86582280979439</v>
      </c>
      <c r="BQ21" s="12">
        <f t="shared" si="50"/>
        <v>32.05411392561215</v>
      </c>
      <c r="BR21" s="10">
        <f t="shared" si="19"/>
        <v>512.86582280979439</v>
      </c>
      <c r="BT21" s="12">
        <f t="shared" si="51"/>
        <v>32.05411392561215</v>
      </c>
      <c r="BU21" s="10">
        <f t="shared" si="20"/>
        <v>512.86582280979439</v>
      </c>
      <c r="BW21" s="12">
        <f t="shared" si="52"/>
        <v>32.05411392561215</v>
      </c>
      <c r="BX21" s="10">
        <f t="shared" si="21"/>
        <v>512.86582280979439</v>
      </c>
      <c r="BZ21" s="12">
        <f t="shared" si="53"/>
        <v>32.05411392561215</v>
      </c>
      <c r="CA21" s="10">
        <f t="shared" si="22"/>
        <v>512.86582280979439</v>
      </c>
      <c r="CC21" s="12">
        <f t="shared" si="54"/>
        <v>32.05411392561215</v>
      </c>
      <c r="CD21" s="10">
        <f t="shared" si="23"/>
        <v>512.86582280979439</v>
      </c>
      <c r="CF21" s="12">
        <f t="shared" si="55"/>
        <v>32.05411392561215</v>
      </c>
      <c r="CG21" s="10">
        <f t="shared" si="24"/>
        <v>512.86582280979439</v>
      </c>
      <c r="CI21" s="12">
        <f t="shared" si="56"/>
        <v>32.05411392561215</v>
      </c>
      <c r="CJ21" s="10">
        <f t="shared" si="25"/>
        <v>512.86582280979439</v>
      </c>
      <c r="CL21" s="12">
        <f t="shared" si="57"/>
        <v>32.05411392561215</v>
      </c>
      <c r="CM21" s="10">
        <f t="shared" si="26"/>
        <v>512.86582280979439</v>
      </c>
    </row>
    <row r="22" spans="1:91" ht="15" x14ac:dyDescent="0.25">
      <c r="A22">
        <v>36</v>
      </c>
      <c r="B22" s="8">
        <v>30.0625</v>
      </c>
      <c r="D22">
        <v>434</v>
      </c>
      <c r="F22" s="12">
        <f t="shared" si="29"/>
        <v>27.125</v>
      </c>
      <c r="G22" s="10">
        <f t="shared" si="0"/>
        <v>534.375</v>
      </c>
      <c r="I22" s="12">
        <f t="shared" si="30"/>
        <v>33.3984375</v>
      </c>
      <c r="J22" s="10">
        <f t="shared" si="27"/>
        <v>500.9765625</v>
      </c>
      <c r="L22" s="12">
        <f t="shared" si="31"/>
        <v>31.31103515625</v>
      </c>
      <c r="M22" s="10">
        <f t="shared" si="28"/>
        <v>469.66552734375</v>
      </c>
      <c r="O22" s="12">
        <f t="shared" si="32"/>
        <v>29.354095458984375</v>
      </c>
      <c r="P22" s="10">
        <f t="shared" si="1"/>
        <v>440.31143188476562</v>
      </c>
      <c r="R22" s="12">
        <f t="shared" si="33"/>
        <v>27.519464492797852</v>
      </c>
      <c r="S22" s="10">
        <f t="shared" si="2"/>
        <v>412.79196739196777</v>
      </c>
      <c r="U22" s="12">
        <f t="shared" si="34"/>
        <v>25.799497961997986</v>
      </c>
      <c r="V22" s="10">
        <f t="shared" si="3"/>
        <v>454.88588511943817</v>
      </c>
      <c r="X22" s="12">
        <f t="shared" si="35"/>
        <v>28.430367819964886</v>
      </c>
      <c r="Y22" s="10">
        <f t="shared" si="4"/>
        <v>426.45551729947329</v>
      </c>
      <c r="AA22" s="12">
        <f t="shared" si="36"/>
        <v>26.65346983121708</v>
      </c>
      <c r="AB22" s="10">
        <f t="shared" si="5"/>
        <v>399.80204746825621</v>
      </c>
      <c r="AD22" s="12">
        <f t="shared" si="37"/>
        <v>24.987627966766013</v>
      </c>
      <c r="AE22" s="10">
        <f t="shared" si="6"/>
        <v>374.81441950149019</v>
      </c>
      <c r="AG22" s="12">
        <f t="shared" si="38"/>
        <v>23.425901218843137</v>
      </c>
      <c r="AH22" s="10">
        <f t="shared" si="7"/>
        <v>351.38851828264706</v>
      </c>
      <c r="AJ22" s="12">
        <f t="shared" si="39"/>
        <v>21.961782392665441</v>
      </c>
      <c r="AK22" s="10">
        <f t="shared" si="8"/>
        <v>251.24934632803075</v>
      </c>
      <c r="AM22" s="12">
        <f t="shared" si="40"/>
        <v>15.703084145501922</v>
      </c>
      <c r="AN22" s="10">
        <f t="shared" si="9"/>
        <v>235.54626218252884</v>
      </c>
      <c r="AP22" s="12">
        <f t="shared" si="41"/>
        <v>14.721641386408052</v>
      </c>
      <c r="AQ22" s="10">
        <f t="shared" si="10"/>
        <v>220.82462079612077</v>
      </c>
      <c r="AS22" s="12">
        <f t="shared" si="42"/>
        <v>13.801538799757548</v>
      </c>
      <c r="AT22" s="10">
        <f t="shared" si="11"/>
        <v>253.26228830787971</v>
      </c>
      <c r="AV22" s="12">
        <f t="shared" si="43"/>
        <v>15.828893019242482</v>
      </c>
      <c r="AW22" s="10">
        <f t="shared" si="12"/>
        <v>283.67260160015371</v>
      </c>
      <c r="AY22" s="12">
        <f t="shared" si="44"/>
        <v>17.729537600009607</v>
      </c>
      <c r="AZ22" s="10">
        <f t="shared" si="13"/>
        <v>150.16854095609486</v>
      </c>
      <c r="BB22" s="12">
        <f t="shared" si="45"/>
        <v>9.3855338097559287</v>
      </c>
      <c r="BC22" s="10">
        <f t="shared" si="14"/>
        <v>249.14290625647513</v>
      </c>
      <c r="BE22" s="12">
        <f t="shared" si="46"/>
        <v>15.571431641029696</v>
      </c>
      <c r="BF22" s="10">
        <f t="shared" si="15"/>
        <v>340.19932233282515</v>
      </c>
      <c r="BH22" s="12">
        <f t="shared" si="47"/>
        <v>21.262457645801572</v>
      </c>
      <c r="BI22" s="10">
        <f t="shared" si="16"/>
        <v>394.30326530628963</v>
      </c>
      <c r="BK22" s="12">
        <f t="shared" si="48"/>
        <v>24.643954081643102</v>
      </c>
      <c r="BL22" s="10">
        <f t="shared" si="17"/>
        <v>444.07889284187723</v>
      </c>
      <c r="BN22" s="12">
        <f t="shared" si="49"/>
        <v>27.754930802617327</v>
      </c>
      <c r="BO22" s="10">
        <f t="shared" si="18"/>
        <v>480.81170888418222</v>
      </c>
      <c r="BQ22" s="12">
        <f t="shared" si="50"/>
        <v>30.050731805261389</v>
      </c>
      <c r="BR22" s="10">
        <f t="shared" si="19"/>
        <v>480.81170888418222</v>
      </c>
      <c r="BT22" s="12">
        <f t="shared" si="51"/>
        <v>30.050731805261389</v>
      </c>
      <c r="BU22" s="10">
        <f t="shared" si="20"/>
        <v>480.81170888418222</v>
      </c>
      <c r="BW22" s="12">
        <f t="shared" si="52"/>
        <v>30.050731805261389</v>
      </c>
      <c r="BX22" s="10">
        <f t="shared" si="21"/>
        <v>480.81170888418222</v>
      </c>
      <c r="BZ22" s="12">
        <f t="shared" si="53"/>
        <v>30.050731805261389</v>
      </c>
      <c r="CA22" s="10">
        <f t="shared" si="22"/>
        <v>480.81170888418222</v>
      </c>
      <c r="CC22" s="12">
        <f t="shared" si="54"/>
        <v>30.050731805261389</v>
      </c>
      <c r="CD22" s="10">
        <f t="shared" si="23"/>
        <v>480.81170888418222</v>
      </c>
      <c r="CF22" s="12">
        <f t="shared" si="55"/>
        <v>30.050731805261389</v>
      </c>
      <c r="CG22" s="10">
        <f t="shared" si="24"/>
        <v>480.81170888418222</v>
      </c>
      <c r="CI22" s="12">
        <f t="shared" si="56"/>
        <v>30.050731805261389</v>
      </c>
      <c r="CJ22" s="10">
        <f t="shared" si="25"/>
        <v>480.81170888418222</v>
      </c>
      <c r="CL22" s="12">
        <f t="shared" si="57"/>
        <v>30.050731805261389</v>
      </c>
      <c r="CM22" s="10">
        <f t="shared" si="26"/>
        <v>480.81170888418222</v>
      </c>
    </row>
    <row r="23" spans="1:91" x14ac:dyDescent="0.3">
      <c r="A23">
        <v>37</v>
      </c>
      <c r="B23" s="8">
        <v>30.0625</v>
      </c>
      <c r="D23">
        <v>434</v>
      </c>
      <c r="F23" s="12">
        <f t="shared" si="29"/>
        <v>27.125</v>
      </c>
      <c r="G23" s="10">
        <f t="shared" si="0"/>
        <v>406.875</v>
      </c>
      <c r="I23" s="12">
        <f t="shared" si="30"/>
        <v>25.4296875</v>
      </c>
      <c r="J23" s="10">
        <f t="shared" si="27"/>
        <v>500.9765625</v>
      </c>
      <c r="L23" s="12">
        <f t="shared" si="31"/>
        <v>31.31103515625</v>
      </c>
      <c r="M23" s="10">
        <f t="shared" si="28"/>
        <v>469.66552734375</v>
      </c>
      <c r="O23" s="12">
        <f t="shared" si="32"/>
        <v>29.354095458984375</v>
      </c>
      <c r="P23" s="10">
        <f t="shared" si="1"/>
        <v>440.31143188476562</v>
      </c>
      <c r="R23" s="12">
        <f t="shared" si="33"/>
        <v>27.519464492797852</v>
      </c>
      <c r="S23" s="10">
        <f t="shared" si="2"/>
        <v>412.79196739196777</v>
      </c>
      <c r="U23" s="12">
        <f t="shared" si="34"/>
        <v>25.799497961997986</v>
      </c>
      <c r="V23" s="10">
        <f t="shared" si="3"/>
        <v>386.99246942996979</v>
      </c>
      <c r="X23" s="12">
        <f t="shared" si="35"/>
        <v>24.187029339373112</v>
      </c>
      <c r="Y23" s="10">
        <f t="shared" si="4"/>
        <v>426.45551729947329</v>
      </c>
      <c r="AA23" s="12">
        <f t="shared" si="36"/>
        <v>26.65346983121708</v>
      </c>
      <c r="AB23" s="10">
        <f t="shared" si="5"/>
        <v>399.80204746825621</v>
      </c>
      <c r="AD23" s="12">
        <f t="shared" si="37"/>
        <v>24.987627966766013</v>
      </c>
      <c r="AE23" s="10">
        <f t="shared" si="6"/>
        <v>374.81441950149019</v>
      </c>
      <c r="AG23" s="12">
        <f t="shared" si="38"/>
        <v>23.425901218843137</v>
      </c>
      <c r="AH23" s="10">
        <f t="shared" si="7"/>
        <v>351.38851828264706</v>
      </c>
      <c r="AJ23" s="12">
        <f t="shared" si="39"/>
        <v>21.961782392665441</v>
      </c>
      <c r="AK23" s="10">
        <f t="shared" si="8"/>
        <v>329.42673588998161</v>
      </c>
      <c r="AM23" s="12">
        <f t="shared" si="40"/>
        <v>20.589170993123851</v>
      </c>
      <c r="AN23" s="10">
        <f t="shared" si="9"/>
        <v>235.54626218252884</v>
      </c>
      <c r="AP23" s="12">
        <f t="shared" si="41"/>
        <v>14.721641386408052</v>
      </c>
      <c r="AQ23" s="10">
        <f t="shared" si="10"/>
        <v>220.82462079612077</v>
      </c>
      <c r="AS23" s="12">
        <f t="shared" si="42"/>
        <v>13.801538799757548</v>
      </c>
      <c r="AT23" s="10">
        <f t="shared" si="11"/>
        <v>207.02308199636323</v>
      </c>
      <c r="AV23" s="12">
        <f t="shared" si="43"/>
        <v>12.938942624772702</v>
      </c>
      <c r="AW23" s="10">
        <f t="shared" si="12"/>
        <v>237.43339528863723</v>
      </c>
      <c r="AY23" s="12">
        <f t="shared" si="44"/>
        <v>14.839587205539827</v>
      </c>
      <c r="AZ23" s="10">
        <f t="shared" si="13"/>
        <v>265.94306400014409</v>
      </c>
      <c r="BB23" s="12">
        <f t="shared" si="45"/>
        <v>16.621441500009006</v>
      </c>
      <c r="BC23" s="10">
        <f t="shared" si="14"/>
        <v>140.78300714633892</v>
      </c>
      <c r="BE23" s="12">
        <f t="shared" si="46"/>
        <v>8.7989379466461823</v>
      </c>
      <c r="BF23" s="10">
        <f t="shared" si="15"/>
        <v>233.57147461544542</v>
      </c>
      <c r="BH23" s="12">
        <f t="shared" si="47"/>
        <v>14.598217163465339</v>
      </c>
      <c r="BI23" s="10">
        <f t="shared" si="16"/>
        <v>318.93686468702356</v>
      </c>
      <c r="BK23" s="12">
        <f t="shared" si="48"/>
        <v>19.933554042938972</v>
      </c>
      <c r="BL23" s="10">
        <f t="shared" si="17"/>
        <v>369.65931122464656</v>
      </c>
      <c r="BN23" s="12">
        <f t="shared" si="49"/>
        <v>23.10370695154041</v>
      </c>
      <c r="BO23" s="10">
        <f t="shared" si="18"/>
        <v>416.32396203925992</v>
      </c>
      <c r="BQ23" s="12">
        <f t="shared" si="50"/>
        <v>26.020247627453745</v>
      </c>
      <c r="BR23" s="10">
        <f t="shared" si="19"/>
        <v>450.76097707892086</v>
      </c>
      <c r="BT23" s="12">
        <f t="shared" si="51"/>
        <v>28.172561067432554</v>
      </c>
      <c r="BU23" s="10">
        <f t="shared" si="20"/>
        <v>450.76097707892086</v>
      </c>
      <c r="BW23" s="12">
        <f t="shared" si="52"/>
        <v>28.172561067432554</v>
      </c>
      <c r="BX23" s="10">
        <f t="shared" si="21"/>
        <v>450.76097707892086</v>
      </c>
      <c r="BZ23" s="12">
        <f t="shared" si="53"/>
        <v>28.172561067432554</v>
      </c>
      <c r="CA23" s="10">
        <f t="shared" si="22"/>
        <v>450.76097707892086</v>
      </c>
      <c r="CC23" s="12">
        <f t="shared" si="54"/>
        <v>28.172561067432554</v>
      </c>
      <c r="CD23" s="10">
        <f t="shared" si="23"/>
        <v>450.76097707892086</v>
      </c>
      <c r="CF23" s="12">
        <f t="shared" si="55"/>
        <v>28.172561067432554</v>
      </c>
      <c r="CG23" s="10">
        <f t="shared" si="24"/>
        <v>450.76097707892086</v>
      </c>
      <c r="CI23" s="12">
        <f t="shared" si="56"/>
        <v>28.172561067432554</v>
      </c>
      <c r="CJ23" s="10">
        <f t="shared" si="25"/>
        <v>450.76097707892086</v>
      </c>
      <c r="CL23" s="12">
        <f t="shared" si="57"/>
        <v>28.172561067432554</v>
      </c>
      <c r="CM23" s="10">
        <f t="shared" si="26"/>
        <v>450.76097707892086</v>
      </c>
    </row>
    <row r="24" spans="1:91" x14ac:dyDescent="0.3">
      <c r="A24">
        <v>38</v>
      </c>
      <c r="B24" s="8">
        <v>30.0625</v>
      </c>
      <c r="D24">
        <v>434</v>
      </c>
      <c r="F24" s="12">
        <f t="shared" si="29"/>
        <v>27.125</v>
      </c>
      <c r="G24" s="10">
        <f t="shared" si="0"/>
        <v>406.875</v>
      </c>
      <c r="I24" s="12">
        <f t="shared" si="30"/>
        <v>25.4296875</v>
      </c>
      <c r="J24" s="10">
        <f t="shared" si="27"/>
        <v>381.4453125</v>
      </c>
      <c r="L24" s="12">
        <f t="shared" si="31"/>
        <v>23.84033203125</v>
      </c>
      <c r="M24" s="10">
        <f t="shared" si="28"/>
        <v>469.66552734375</v>
      </c>
      <c r="O24" s="12">
        <f t="shared" si="32"/>
        <v>29.354095458984375</v>
      </c>
      <c r="P24" s="10">
        <f t="shared" si="1"/>
        <v>440.31143188476562</v>
      </c>
      <c r="R24" s="12">
        <f t="shared" si="33"/>
        <v>27.519464492797852</v>
      </c>
      <c r="S24" s="10">
        <f t="shared" si="2"/>
        <v>412.79196739196777</v>
      </c>
      <c r="U24" s="12">
        <f t="shared" si="34"/>
        <v>25.799497961997986</v>
      </c>
      <c r="V24" s="10">
        <f t="shared" si="3"/>
        <v>386.99246942996979</v>
      </c>
      <c r="X24" s="12">
        <f t="shared" si="35"/>
        <v>24.187029339373112</v>
      </c>
      <c r="Y24" s="10">
        <f t="shared" si="4"/>
        <v>362.80544009059668</v>
      </c>
      <c r="AA24" s="12">
        <f t="shared" si="36"/>
        <v>22.675340005662292</v>
      </c>
      <c r="AB24" s="10">
        <f t="shared" si="5"/>
        <v>399.80204746825621</v>
      </c>
      <c r="AD24" s="12">
        <f t="shared" si="37"/>
        <v>24.987627966766013</v>
      </c>
      <c r="AE24" s="10">
        <f t="shared" si="6"/>
        <v>374.81441950149019</v>
      </c>
      <c r="AG24" s="12">
        <f t="shared" si="38"/>
        <v>23.425901218843137</v>
      </c>
      <c r="AH24" s="10">
        <f t="shared" si="7"/>
        <v>351.38851828264706</v>
      </c>
      <c r="AJ24" s="12">
        <f t="shared" si="39"/>
        <v>21.961782392665441</v>
      </c>
      <c r="AK24" s="10">
        <f t="shared" si="8"/>
        <v>329.42673588998161</v>
      </c>
      <c r="AM24" s="12">
        <f t="shared" si="40"/>
        <v>20.589170993123851</v>
      </c>
      <c r="AN24" s="10">
        <f t="shared" si="9"/>
        <v>308.83756489685777</v>
      </c>
      <c r="AP24" s="12">
        <f t="shared" si="41"/>
        <v>19.302347806053611</v>
      </c>
      <c r="AQ24" s="10">
        <f t="shared" si="10"/>
        <v>220.82462079612077</v>
      </c>
      <c r="AS24" s="12">
        <f t="shared" si="42"/>
        <v>13.801538799757548</v>
      </c>
      <c r="AT24" s="10">
        <f t="shared" si="11"/>
        <v>207.02308199636323</v>
      </c>
      <c r="AV24" s="12">
        <f t="shared" si="43"/>
        <v>12.938942624772702</v>
      </c>
      <c r="AW24" s="10">
        <f t="shared" si="12"/>
        <v>194.08413937159054</v>
      </c>
      <c r="AY24" s="12">
        <f t="shared" si="44"/>
        <v>12.130258710724409</v>
      </c>
      <c r="AZ24" s="10">
        <f t="shared" si="13"/>
        <v>222.5938080830974</v>
      </c>
      <c r="BB24" s="12">
        <f t="shared" si="45"/>
        <v>13.912113005193588</v>
      </c>
      <c r="BC24" s="10">
        <f t="shared" si="14"/>
        <v>249.32162250013508</v>
      </c>
      <c r="BE24" s="12">
        <f t="shared" si="46"/>
        <v>15.582601406258442</v>
      </c>
      <c r="BF24" s="10">
        <f t="shared" si="15"/>
        <v>131.98406919969273</v>
      </c>
      <c r="BH24" s="12">
        <f t="shared" si="47"/>
        <v>8.2490043249807954</v>
      </c>
      <c r="BI24" s="10">
        <f t="shared" si="16"/>
        <v>218.97325745198009</v>
      </c>
      <c r="BK24" s="12">
        <f t="shared" si="48"/>
        <v>13.685828590748756</v>
      </c>
      <c r="BL24" s="10">
        <f t="shared" si="17"/>
        <v>299.00331064408459</v>
      </c>
      <c r="BN24" s="12">
        <f t="shared" si="49"/>
        <v>18.687706915255287</v>
      </c>
      <c r="BO24" s="10">
        <f t="shared" si="18"/>
        <v>346.55560427310616</v>
      </c>
      <c r="BQ24" s="12">
        <f t="shared" si="50"/>
        <v>21.659725267069135</v>
      </c>
      <c r="BR24" s="10">
        <f t="shared" si="19"/>
        <v>390.3037144118062</v>
      </c>
      <c r="BT24" s="12">
        <f t="shared" si="51"/>
        <v>24.393982150737887</v>
      </c>
      <c r="BU24" s="10">
        <f t="shared" si="20"/>
        <v>422.58841601148833</v>
      </c>
      <c r="BW24" s="12">
        <f t="shared" si="52"/>
        <v>26.411776000718021</v>
      </c>
      <c r="BX24" s="10">
        <f t="shared" si="21"/>
        <v>422.58841601148833</v>
      </c>
      <c r="BZ24" s="12">
        <f t="shared" si="53"/>
        <v>26.411776000718021</v>
      </c>
      <c r="CA24" s="10">
        <f t="shared" si="22"/>
        <v>422.58841601148833</v>
      </c>
      <c r="CC24" s="12">
        <f t="shared" si="54"/>
        <v>26.411776000718021</v>
      </c>
      <c r="CD24" s="10">
        <f t="shared" si="23"/>
        <v>422.58841601148833</v>
      </c>
      <c r="CF24" s="12">
        <f t="shared" si="55"/>
        <v>26.411776000718021</v>
      </c>
      <c r="CG24" s="10">
        <f t="shared" si="24"/>
        <v>422.58841601148833</v>
      </c>
      <c r="CI24" s="12">
        <f t="shared" si="56"/>
        <v>26.411776000718021</v>
      </c>
      <c r="CJ24" s="10">
        <f t="shared" si="25"/>
        <v>422.58841601148833</v>
      </c>
      <c r="CL24" s="12">
        <f t="shared" si="57"/>
        <v>26.411776000718021</v>
      </c>
      <c r="CM24" s="10">
        <f t="shared" si="26"/>
        <v>422.58841601148833</v>
      </c>
    </row>
    <row r="25" spans="1:91" x14ac:dyDescent="0.3">
      <c r="A25">
        <v>39</v>
      </c>
      <c r="B25" s="8">
        <v>30.0625</v>
      </c>
      <c r="D25">
        <v>434</v>
      </c>
      <c r="F25" s="12">
        <f t="shared" si="29"/>
        <v>27.125</v>
      </c>
      <c r="G25" s="10">
        <f t="shared" si="0"/>
        <v>406.875</v>
      </c>
      <c r="I25" s="12">
        <f t="shared" si="30"/>
        <v>25.4296875</v>
      </c>
      <c r="J25" s="10">
        <f t="shared" si="27"/>
        <v>381.4453125</v>
      </c>
      <c r="L25" s="12">
        <f t="shared" si="31"/>
        <v>23.84033203125</v>
      </c>
      <c r="M25" s="10">
        <f t="shared" si="28"/>
        <v>357.60498046875</v>
      </c>
      <c r="O25" s="12">
        <f t="shared" si="32"/>
        <v>22.350311279296875</v>
      </c>
      <c r="P25" s="10">
        <f t="shared" si="1"/>
        <v>440.31143188476562</v>
      </c>
      <c r="R25" s="12">
        <f t="shared" si="33"/>
        <v>27.519464492797852</v>
      </c>
      <c r="S25" s="10">
        <f t="shared" si="2"/>
        <v>412.79196739196777</v>
      </c>
      <c r="U25" s="12">
        <f t="shared" si="34"/>
        <v>25.799497961997986</v>
      </c>
      <c r="V25" s="10">
        <f t="shared" si="3"/>
        <v>386.99246942996979</v>
      </c>
      <c r="X25" s="12">
        <f t="shared" si="35"/>
        <v>24.187029339373112</v>
      </c>
      <c r="Y25" s="10">
        <f t="shared" si="4"/>
        <v>362.80544009059668</v>
      </c>
      <c r="AA25" s="12">
        <f t="shared" si="36"/>
        <v>22.675340005662292</v>
      </c>
      <c r="AB25" s="10">
        <f t="shared" si="5"/>
        <v>340.13010008493438</v>
      </c>
      <c r="AD25" s="12">
        <f t="shared" si="37"/>
        <v>21.258131255308399</v>
      </c>
      <c r="AE25" s="10">
        <f t="shared" si="6"/>
        <v>374.81441950149019</v>
      </c>
      <c r="AG25" s="12">
        <f t="shared" si="38"/>
        <v>23.425901218843137</v>
      </c>
      <c r="AH25" s="10">
        <f t="shared" si="7"/>
        <v>351.38851828264706</v>
      </c>
      <c r="AJ25" s="12">
        <f t="shared" si="39"/>
        <v>21.961782392665441</v>
      </c>
      <c r="AK25" s="10">
        <f t="shared" si="8"/>
        <v>329.42673588998161</v>
      </c>
      <c r="AM25" s="12">
        <f t="shared" si="40"/>
        <v>20.589170993123851</v>
      </c>
      <c r="AN25" s="10">
        <f t="shared" si="9"/>
        <v>308.83756489685777</v>
      </c>
      <c r="AP25" s="12">
        <f t="shared" si="41"/>
        <v>19.302347806053611</v>
      </c>
      <c r="AQ25" s="10">
        <f t="shared" si="10"/>
        <v>289.53521709080417</v>
      </c>
      <c r="AS25" s="12">
        <f t="shared" si="42"/>
        <v>18.09595106817526</v>
      </c>
      <c r="AT25" s="10">
        <f t="shared" si="11"/>
        <v>207.02308199636323</v>
      </c>
      <c r="AV25" s="12">
        <f t="shared" si="43"/>
        <v>12.938942624772702</v>
      </c>
      <c r="AW25" s="10">
        <f t="shared" si="12"/>
        <v>194.08413937159054</v>
      </c>
      <c r="AY25" s="12">
        <f t="shared" si="44"/>
        <v>12.130258710724409</v>
      </c>
      <c r="AZ25" s="10">
        <f t="shared" si="13"/>
        <v>181.95388066086613</v>
      </c>
      <c r="BB25" s="12">
        <f t="shared" si="45"/>
        <v>11.372117541304133</v>
      </c>
      <c r="BC25" s="10">
        <f t="shared" si="14"/>
        <v>208.68169507790381</v>
      </c>
      <c r="BE25" s="12">
        <f t="shared" si="46"/>
        <v>13.042605942368988</v>
      </c>
      <c r="BF25" s="10">
        <f t="shared" si="15"/>
        <v>233.73902109387663</v>
      </c>
      <c r="BH25" s="12">
        <f t="shared" si="47"/>
        <v>14.608688818367289</v>
      </c>
      <c r="BI25" s="10">
        <f t="shared" si="16"/>
        <v>123.73506487471192</v>
      </c>
      <c r="BK25" s="12">
        <f t="shared" si="48"/>
        <v>7.7334415546694952</v>
      </c>
      <c r="BL25" s="10">
        <f t="shared" si="17"/>
        <v>205.28742886123132</v>
      </c>
      <c r="BN25" s="12">
        <f t="shared" si="49"/>
        <v>12.830464303826957</v>
      </c>
      <c r="BO25" s="10">
        <f t="shared" si="18"/>
        <v>280.31560372882933</v>
      </c>
      <c r="BQ25" s="12">
        <f t="shared" si="50"/>
        <v>17.519725233051833</v>
      </c>
      <c r="BR25" s="10">
        <f t="shared" si="19"/>
        <v>324.89587900603703</v>
      </c>
      <c r="BT25" s="12">
        <f t="shared" si="51"/>
        <v>20.305992437877315</v>
      </c>
      <c r="BU25" s="10">
        <f t="shared" si="20"/>
        <v>365.90973226106831</v>
      </c>
      <c r="BW25" s="12">
        <f t="shared" si="52"/>
        <v>22.86935826631677</v>
      </c>
      <c r="BX25" s="10">
        <f t="shared" si="21"/>
        <v>396.17664001077031</v>
      </c>
      <c r="BZ25" s="12">
        <f t="shared" si="53"/>
        <v>24.761040000673145</v>
      </c>
      <c r="CA25" s="10">
        <f t="shared" si="22"/>
        <v>396.17664001077031</v>
      </c>
      <c r="CC25" s="12">
        <f t="shared" si="54"/>
        <v>24.761040000673145</v>
      </c>
      <c r="CD25" s="10">
        <f t="shared" si="23"/>
        <v>396.17664001077031</v>
      </c>
      <c r="CF25" s="12">
        <f t="shared" si="55"/>
        <v>24.761040000673145</v>
      </c>
      <c r="CG25" s="10">
        <f t="shared" si="24"/>
        <v>396.17664001077031</v>
      </c>
      <c r="CI25" s="12">
        <f t="shared" si="56"/>
        <v>24.761040000673145</v>
      </c>
      <c r="CJ25" s="10">
        <f t="shared" si="25"/>
        <v>396.17664001077031</v>
      </c>
      <c r="CL25" s="12">
        <f t="shared" si="57"/>
        <v>24.761040000673145</v>
      </c>
      <c r="CM25" s="10">
        <f t="shared" si="26"/>
        <v>396.17664001077031</v>
      </c>
    </row>
    <row r="26" spans="1:91" x14ac:dyDescent="0.3">
      <c r="A26">
        <v>40</v>
      </c>
      <c r="B26" s="8">
        <v>30.75</v>
      </c>
      <c r="D26">
        <v>434</v>
      </c>
      <c r="F26" s="12">
        <f t="shared" si="29"/>
        <v>27.125</v>
      </c>
      <c r="G26" s="10">
        <f t="shared" si="0"/>
        <v>406.875</v>
      </c>
      <c r="I26" s="12">
        <f t="shared" si="30"/>
        <v>25.4296875</v>
      </c>
      <c r="J26" s="10">
        <f t="shared" si="27"/>
        <v>381.4453125</v>
      </c>
      <c r="L26" s="12">
        <f t="shared" si="31"/>
        <v>23.84033203125</v>
      </c>
      <c r="M26" s="10">
        <f t="shared" si="28"/>
        <v>357.60498046875</v>
      </c>
      <c r="O26" s="12">
        <f t="shared" si="32"/>
        <v>22.350311279296875</v>
      </c>
      <c r="P26" s="10">
        <f t="shared" si="1"/>
        <v>335.25466918945312</v>
      </c>
      <c r="R26" s="12">
        <f t="shared" si="33"/>
        <v>20.95341682434082</v>
      </c>
      <c r="S26" s="10">
        <f t="shared" si="2"/>
        <v>412.79196739196777</v>
      </c>
      <c r="U26" s="12">
        <f t="shared" si="34"/>
        <v>25.799497961997986</v>
      </c>
      <c r="V26" s="10">
        <f t="shared" si="3"/>
        <v>386.99246942996979</v>
      </c>
      <c r="X26" s="12">
        <f t="shared" si="35"/>
        <v>24.187029339373112</v>
      </c>
      <c r="Y26" s="10">
        <f t="shared" si="4"/>
        <v>362.80544009059668</v>
      </c>
      <c r="AA26" s="12">
        <f t="shared" si="36"/>
        <v>22.675340005662292</v>
      </c>
      <c r="AB26" s="10">
        <f t="shared" si="5"/>
        <v>340.13010008493438</v>
      </c>
      <c r="AD26" s="12">
        <f t="shared" si="37"/>
        <v>21.258131255308399</v>
      </c>
      <c r="AE26" s="10">
        <f t="shared" si="6"/>
        <v>318.87196882962598</v>
      </c>
      <c r="AG26" s="12">
        <f t="shared" si="38"/>
        <v>19.929498051851624</v>
      </c>
      <c r="AH26" s="10">
        <f t="shared" si="7"/>
        <v>351.38851828264706</v>
      </c>
      <c r="AJ26" s="12">
        <f t="shared" si="39"/>
        <v>21.961782392665441</v>
      </c>
      <c r="AK26" s="10">
        <f t="shared" si="8"/>
        <v>329.42673588998161</v>
      </c>
      <c r="AM26" s="12">
        <f t="shared" si="40"/>
        <v>20.589170993123851</v>
      </c>
      <c r="AN26" s="10">
        <f t="shared" si="9"/>
        <v>308.83756489685777</v>
      </c>
      <c r="AP26" s="12">
        <f t="shared" si="41"/>
        <v>19.302347806053611</v>
      </c>
      <c r="AQ26" s="10">
        <f t="shared" si="10"/>
        <v>289.53521709080417</v>
      </c>
      <c r="AS26" s="12">
        <f t="shared" si="42"/>
        <v>18.09595106817526</v>
      </c>
      <c r="AT26" s="10">
        <f t="shared" si="11"/>
        <v>271.43926602262889</v>
      </c>
      <c r="AV26" s="12">
        <f t="shared" si="43"/>
        <v>16.964954126414305</v>
      </c>
      <c r="AW26" s="10">
        <f t="shared" si="12"/>
        <v>194.08413937159054</v>
      </c>
      <c r="AY26" s="12">
        <f t="shared" si="44"/>
        <v>12.130258710724409</v>
      </c>
      <c r="AZ26" s="10">
        <f t="shared" si="13"/>
        <v>181.95388066086613</v>
      </c>
      <c r="BB26" s="12">
        <f t="shared" si="45"/>
        <v>11.372117541304133</v>
      </c>
      <c r="BC26" s="10">
        <f t="shared" si="14"/>
        <v>170.581763119562</v>
      </c>
      <c r="BE26" s="12">
        <f t="shared" si="46"/>
        <v>10.661360194972625</v>
      </c>
      <c r="BF26" s="10">
        <f t="shared" si="15"/>
        <v>195.63908913553482</v>
      </c>
      <c r="BH26" s="12">
        <f t="shared" si="47"/>
        <v>12.227443070970926</v>
      </c>
      <c r="BI26" s="10">
        <f t="shared" si="16"/>
        <v>219.13033227550935</v>
      </c>
      <c r="BK26" s="12">
        <f t="shared" si="48"/>
        <v>13.695645767219334</v>
      </c>
      <c r="BL26" s="10">
        <f t="shared" si="17"/>
        <v>116.00162332004243</v>
      </c>
      <c r="BN26" s="12">
        <f t="shared" si="49"/>
        <v>7.2501014575026517</v>
      </c>
      <c r="BO26" s="10">
        <f t="shared" si="18"/>
        <v>192.45696455740438</v>
      </c>
      <c r="BQ26" s="12">
        <f t="shared" si="50"/>
        <v>12.028560284837774</v>
      </c>
      <c r="BR26" s="10">
        <f t="shared" si="19"/>
        <v>262.79587849577752</v>
      </c>
      <c r="BT26" s="12">
        <f t="shared" si="51"/>
        <v>16.424742405986095</v>
      </c>
      <c r="BU26" s="10">
        <f t="shared" si="20"/>
        <v>304.58988656815973</v>
      </c>
      <c r="BW26" s="12">
        <f t="shared" si="52"/>
        <v>19.036867910509983</v>
      </c>
      <c r="BX26" s="10">
        <f t="shared" si="21"/>
        <v>343.04037399475152</v>
      </c>
      <c r="BZ26" s="12">
        <f t="shared" si="53"/>
        <v>21.44002337467197</v>
      </c>
      <c r="CA26" s="10">
        <f t="shared" si="22"/>
        <v>371.41560001009719</v>
      </c>
      <c r="CC26" s="12">
        <f t="shared" si="54"/>
        <v>23.213475000631075</v>
      </c>
      <c r="CD26" s="10">
        <f t="shared" si="23"/>
        <v>371.41560001009719</v>
      </c>
      <c r="CF26" s="12">
        <f t="shared" si="55"/>
        <v>23.213475000631075</v>
      </c>
      <c r="CG26" s="10">
        <f t="shared" si="24"/>
        <v>371.41560001009719</v>
      </c>
      <c r="CI26" s="12">
        <f t="shared" si="56"/>
        <v>23.213475000631075</v>
      </c>
      <c r="CJ26" s="10">
        <f t="shared" si="25"/>
        <v>371.41560001009719</v>
      </c>
      <c r="CL26" s="12">
        <f t="shared" si="57"/>
        <v>23.213475000631075</v>
      </c>
      <c r="CM26" s="10">
        <f t="shared" si="26"/>
        <v>371.41560001009719</v>
      </c>
    </row>
    <row r="27" spans="1:91" x14ac:dyDescent="0.3">
      <c r="A27">
        <v>41</v>
      </c>
      <c r="B27" s="8">
        <v>30.75</v>
      </c>
      <c r="D27">
        <v>443</v>
      </c>
      <c r="F27" s="12">
        <f t="shared" si="29"/>
        <v>27.6875</v>
      </c>
      <c r="G27" s="10">
        <f t="shared" si="0"/>
        <v>406.875</v>
      </c>
      <c r="I27" s="12">
        <f t="shared" si="30"/>
        <v>25.4296875</v>
      </c>
      <c r="J27" s="10">
        <f t="shared" si="27"/>
        <v>381.4453125</v>
      </c>
      <c r="L27" s="12">
        <f t="shared" si="31"/>
        <v>23.84033203125</v>
      </c>
      <c r="M27" s="10">
        <f t="shared" si="28"/>
        <v>357.60498046875</v>
      </c>
      <c r="O27" s="12">
        <f t="shared" si="32"/>
        <v>22.350311279296875</v>
      </c>
      <c r="P27" s="10">
        <f t="shared" si="1"/>
        <v>335.25466918945312</v>
      </c>
      <c r="R27" s="12">
        <f t="shared" si="33"/>
        <v>20.95341682434082</v>
      </c>
      <c r="S27" s="10">
        <f t="shared" si="2"/>
        <v>314.3012523651123</v>
      </c>
      <c r="U27" s="12">
        <f t="shared" si="34"/>
        <v>19.643828272819519</v>
      </c>
      <c r="V27" s="10">
        <f t="shared" si="3"/>
        <v>386.99246942996979</v>
      </c>
      <c r="X27" s="12">
        <f t="shared" si="35"/>
        <v>24.187029339373112</v>
      </c>
      <c r="Y27" s="10">
        <f t="shared" si="4"/>
        <v>362.80544009059668</v>
      </c>
      <c r="AA27" s="12">
        <f t="shared" si="36"/>
        <v>22.675340005662292</v>
      </c>
      <c r="AB27" s="10">
        <f t="shared" si="5"/>
        <v>340.13010008493438</v>
      </c>
      <c r="AD27" s="12">
        <f t="shared" si="37"/>
        <v>21.258131255308399</v>
      </c>
      <c r="AE27" s="10">
        <f t="shared" si="6"/>
        <v>318.87196882962598</v>
      </c>
      <c r="AG27" s="12">
        <f t="shared" si="38"/>
        <v>19.929498051851624</v>
      </c>
      <c r="AH27" s="10">
        <f t="shared" si="7"/>
        <v>298.94247077777436</v>
      </c>
      <c r="AJ27" s="12">
        <f t="shared" si="39"/>
        <v>18.683904423610898</v>
      </c>
      <c r="AK27" s="10">
        <f t="shared" si="8"/>
        <v>329.42673588998161</v>
      </c>
      <c r="AM27" s="12">
        <f t="shared" si="40"/>
        <v>20.589170993123851</v>
      </c>
      <c r="AN27" s="10">
        <f t="shared" si="9"/>
        <v>308.83756489685777</v>
      </c>
      <c r="AP27" s="12">
        <f t="shared" si="41"/>
        <v>19.302347806053611</v>
      </c>
      <c r="AQ27" s="10">
        <f t="shared" si="10"/>
        <v>289.53521709080417</v>
      </c>
      <c r="AS27" s="12">
        <f t="shared" si="42"/>
        <v>18.09595106817526</v>
      </c>
      <c r="AT27" s="10">
        <f t="shared" si="11"/>
        <v>271.43926602262889</v>
      </c>
      <c r="AV27" s="12">
        <f t="shared" si="43"/>
        <v>16.964954126414305</v>
      </c>
      <c r="AW27" s="10">
        <f t="shared" si="12"/>
        <v>254.47431189621457</v>
      </c>
      <c r="AY27" s="12">
        <f t="shared" si="44"/>
        <v>15.904644493513411</v>
      </c>
      <c r="AZ27" s="10">
        <f t="shared" si="13"/>
        <v>181.95388066086613</v>
      </c>
      <c r="BB27" s="12">
        <f t="shared" si="45"/>
        <v>11.372117541304133</v>
      </c>
      <c r="BC27" s="10">
        <f t="shared" si="14"/>
        <v>170.581763119562</v>
      </c>
      <c r="BE27" s="12">
        <f t="shared" si="46"/>
        <v>10.661360194972625</v>
      </c>
      <c r="BF27" s="10">
        <f t="shared" si="15"/>
        <v>159.92040292458938</v>
      </c>
      <c r="BH27" s="12">
        <f t="shared" si="47"/>
        <v>9.9950251827868364</v>
      </c>
      <c r="BI27" s="10">
        <f t="shared" si="16"/>
        <v>183.41164606456388</v>
      </c>
      <c r="BK27" s="12">
        <f t="shared" si="48"/>
        <v>11.463227879035243</v>
      </c>
      <c r="BL27" s="10">
        <f t="shared" si="17"/>
        <v>205.43468650829001</v>
      </c>
      <c r="BN27" s="12">
        <f t="shared" si="49"/>
        <v>12.839667906768126</v>
      </c>
      <c r="BO27" s="10">
        <f t="shared" si="18"/>
        <v>108.75152186253978</v>
      </c>
      <c r="BQ27" s="12">
        <f t="shared" si="50"/>
        <v>6.7969701164087359</v>
      </c>
      <c r="BR27" s="10">
        <f t="shared" si="19"/>
        <v>180.42840427256661</v>
      </c>
      <c r="BT27" s="12">
        <f t="shared" si="51"/>
        <v>11.276775267035413</v>
      </c>
      <c r="BU27" s="10">
        <f t="shared" si="20"/>
        <v>246.37113608979143</v>
      </c>
      <c r="BW27" s="12">
        <f t="shared" si="52"/>
        <v>15.398196005611965</v>
      </c>
      <c r="BX27" s="10">
        <f t="shared" si="21"/>
        <v>285.55301865764977</v>
      </c>
      <c r="BZ27" s="12">
        <f t="shared" si="53"/>
        <v>17.847063666103111</v>
      </c>
      <c r="CA27" s="10">
        <f t="shared" si="22"/>
        <v>321.60035062007955</v>
      </c>
      <c r="CC27" s="12">
        <f t="shared" si="54"/>
        <v>20.100021913754972</v>
      </c>
      <c r="CD27" s="10">
        <f t="shared" si="23"/>
        <v>348.2021250094661</v>
      </c>
      <c r="CF27" s="12">
        <f t="shared" si="55"/>
        <v>21.762632813091631</v>
      </c>
      <c r="CG27" s="10">
        <f t="shared" si="24"/>
        <v>348.2021250094661</v>
      </c>
      <c r="CI27" s="12">
        <f t="shared" si="56"/>
        <v>21.762632813091631</v>
      </c>
      <c r="CJ27" s="10">
        <f t="shared" si="25"/>
        <v>348.2021250094661</v>
      </c>
      <c r="CL27" s="12">
        <f t="shared" si="57"/>
        <v>21.762632813091631</v>
      </c>
      <c r="CM27" s="10">
        <f t="shared" si="26"/>
        <v>348.2021250094661</v>
      </c>
    </row>
    <row r="28" spans="1:91" x14ac:dyDescent="0.3">
      <c r="A28">
        <v>42</v>
      </c>
      <c r="B28" s="8">
        <v>30.75</v>
      </c>
      <c r="D28">
        <v>443</v>
      </c>
      <c r="F28" s="12">
        <f t="shared" si="29"/>
        <v>27.6875</v>
      </c>
      <c r="G28" s="10">
        <f t="shared" si="0"/>
        <v>415.3125</v>
      </c>
      <c r="I28" s="12">
        <f t="shared" si="30"/>
        <v>25.95703125</v>
      </c>
      <c r="J28" s="10">
        <f t="shared" si="27"/>
        <v>381.4453125</v>
      </c>
      <c r="L28" s="12">
        <f t="shared" si="31"/>
        <v>23.84033203125</v>
      </c>
      <c r="M28" s="10">
        <f t="shared" si="28"/>
        <v>357.60498046875</v>
      </c>
      <c r="O28" s="12">
        <f t="shared" si="32"/>
        <v>22.350311279296875</v>
      </c>
      <c r="P28" s="10">
        <f t="shared" si="1"/>
        <v>335.25466918945312</v>
      </c>
      <c r="R28" s="12">
        <f t="shared" si="33"/>
        <v>20.95341682434082</v>
      </c>
      <c r="S28" s="10">
        <f t="shared" si="2"/>
        <v>314.3012523651123</v>
      </c>
      <c r="U28" s="12">
        <f t="shared" si="34"/>
        <v>19.643828272819519</v>
      </c>
      <c r="V28" s="10">
        <f t="shared" si="3"/>
        <v>294.65742409229279</v>
      </c>
      <c r="X28" s="12">
        <f t="shared" si="35"/>
        <v>18.416089005768299</v>
      </c>
      <c r="Y28" s="10">
        <f t="shared" si="4"/>
        <v>362.80544009059668</v>
      </c>
      <c r="AA28" s="12">
        <f t="shared" si="36"/>
        <v>22.675340005662292</v>
      </c>
      <c r="AB28" s="10">
        <f t="shared" si="5"/>
        <v>340.13010008493438</v>
      </c>
      <c r="AD28" s="12">
        <f t="shared" si="37"/>
        <v>21.258131255308399</v>
      </c>
      <c r="AE28" s="10">
        <f t="shared" si="6"/>
        <v>318.87196882962598</v>
      </c>
      <c r="AG28" s="12">
        <f t="shared" si="38"/>
        <v>19.929498051851624</v>
      </c>
      <c r="AH28" s="10">
        <f t="shared" si="7"/>
        <v>298.94247077777436</v>
      </c>
      <c r="AJ28" s="12">
        <f t="shared" si="39"/>
        <v>18.683904423610898</v>
      </c>
      <c r="AK28" s="10">
        <f t="shared" si="8"/>
        <v>280.25856635416346</v>
      </c>
      <c r="AM28" s="12">
        <f t="shared" si="40"/>
        <v>17.516160397135216</v>
      </c>
      <c r="AN28" s="10">
        <f t="shared" si="9"/>
        <v>308.83756489685777</v>
      </c>
      <c r="AP28" s="12">
        <f t="shared" si="41"/>
        <v>19.302347806053611</v>
      </c>
      <c r="AQ28" s="10">
        <f t="shared" si="10"/>
        <v>289.53521709080417</v>
      </c>
      <c r="AS28" s="12">
        <f t="shared" si="42"/>
        <v>18.09595106817526</v>
      </c>
      <c r="AT28" s="10">
        <f t="shared" si="11"/>
        <v>271.43926602262889</v>
      </c>
      <c r="AV28" s="12">
        <f t="shared" si="43"/>
        <v>16.964954126414305</v>
      </c>
      <c r="AW28" s="10">
        <f t="shared" si="12"/>
        <v>254.47431189621457</v>
      </c>
      <c r="AY28" s="12">
        <f t="shared" si="44"/>
        <v>15.904644493513411</v>
      </c>
      <c r="AZ28" s="10">
        <f t="shared" si="13"/>
        <v>238.56966740270116</v>
      </c>
      <c r="BB28" s="12">
        <f t="shared" si="45"/>
        <v>14.910604212668822</v>
      </c>
      <c r="BC28" s="10">
        <f t="shared" si="14"/>
        <v>170.581763119562</v>
      </c>
      <c r="BE28" s="12">
        <f t="shared" si="46"/>
        <v>10.661360194972625</v>
      </c>
      <c r="BF28" s="10">
        <f t="shared" si="15"/>
        <v>159.92040292458938</v>
      </c>
      <c r="BH28" s="12">
        <f t="shared" si="47"/>
        <v>9.9950251827868364</v>
      </c>
      <c r="BI28" s="10">
        <f t="shared" si="16"/>
        <v>149.92537774180255</v>
      </c>
      <c r="BK28" s="12">
        <f t="shared" si="48"/>
        <v>9.3703361088626593</v>
      </c>
      <c r="BL28" s="10">
        <f t="shared" si="17"/>
        <v>171.94841818552865</v>
      </c>
      <c r="BN28" s="12">
        <f t="shared" si="49"/>
        <v>10.746776136595541</v>
      </c>
      <c r="BO28" s="10">
        <f t="shared" si="18"/>
        <v>192.5950186015219</v>
      </c>
      <c r="BQ28" s="12">
        <f t="shared" si="50"/>
        <v>12.037188662595119</v>
      </c>
      <c r="BR28" s="10">
        <f t="shared" si="19"/>
        <v>101.95455174613105</v>
      </c>
      <c r="BT28" s="12">
        <f t="shared" si="51"/>
        <v>6.3721594841331903</v>
      </c>
      <c r="BU28" s="10">
        <f t="shared" si="20"/>
        <v>169.15162900553119</v>
      </c>
      <c r="BW28" s="12">
        <f t="shared" si="52"/>
        <v>10.571976812845699</v>
      </c>
      <c r="BX28" s="10">
        <f t="shared" si="21"/>
        <v>230.97294008417947</v>
      </c>
      <c r="BZ28" s="12">
        <f t="shared" si="53"/>
        <v>14.435808755261217</v>
      </c>
      <c r="CA28" s="10">
        <f t="shared" si="22"/>
        <v>267.70595499154666</v>
      </c>
      <c r="CC28" s="12">
        <f t="shared" si="54"/>
        <v>16.731622186971666</v>
      </c>
      <c r="CD28" s="10">
        <f t="shared" si="23"/>
        <v>301.50032870632458</v>
      </c>
      <c r="CF28" s="12">
        <f t="shared" si="55"/>
        <v>18.843770544145286</v>
      </c>
      <c r="CG28" s="10">
        <f t="shared" si="24"/>
        <v>326.43949219637449</v>
      </c>
      <c r="CI28" s="12">
        <f t="shared" si="56"/>
        <v>20.402468262273405</v>
      </c>
      <c r="CJ28" s="10">
        <f t="shared" si="25"/>
        <v>326.43949219637449</v>
      </c>
      <c r="CL28" s="12">
        <f t="shared" si="57"/>
        <v>20.402468262273405</v>
      </c>
      <c r="CM28" s="10">
        <f t="shared" si="26"/>
        <v>326.43949219637449</v>
      </c>
    </row>
    <row r="29" spans="1:91" x14ac:dyDescent="0.3">
      <c r="A29">
        <v>43</v>
      </c>
      <c r="B29" s="8">
        <v>30.75</v>
      </c>
      <c r="D29">
        <v>443</v>
      </c>
      <c r="F29" s="12">
        <f t="shared" si="29"/>
        <v>27.6875</v>
      </c>
      <c r="G29" s="10">
        <f t="shared" si="0"/>
        <v>415.3125</v>
      </c>
      <c r="I29" s="12">
        <f t="shared" si="30"/>
        <v>25.95703125</v>
      </c>
      <c r="J29" s="10">
        <f t="shared" si="27"/>
        <v>389.35546875</v>
      </c>
      <c r="L29" s="12">
        <f>J29*0.0625</f>
        <v>24.334716796875</v>
      </c>
      <c r="M29" s="10">
        <f t="shared" si="28"/>
        <v>357.60498046875</v>
      </c>
      <c r="O29" s="12">
        <f t="shared" si="32"/>
        <v>22.350311279296875</v>
      </c>
      <c r="P29" s="10">
        <f t="shared" si="1"/>
        <v>335.25466918945312</v>
      </c>
      <c r="R29" s="12">
        <f t="shared" si="33"/>
        <v>20.95341682434082</v>
      </c>
      <c r="S29" s="10">
        <f t="shared" si="2"/>
        <v>314.3012523651123</v>
      </c>
      <c r="U29" s="12">
        <f t="shared" si="34"/>
        <v>19.643828272819519</v>
      </c>
      <c r="V29" s="10">
        <f t="shared" si="3"/>
        <v>294.65742409229279</v>
      </c>
      <c r="X29" s="12">
        <f t="shared" si="35"/>
        <v>18.416089005768299</v>
      </c>
      <c r="Y29" s="10">
        <f t="shared" si="4"/>
        <v>276.24133508652449</v>
      </c>
      <c r="AA29" s="12">
        <f t="shared" si="36"/>
        <v>17.26508344290778</v>
      </c>
      <c r="AB29" s="10">
        <f t="shared" si="5"/>
        <v>340.13010008493438</v>
      </c>
      <c r="AD29" s="12">
        <f t="shared" si="37"/>
        <v>21.258131255308399</v>
      </c>
      <c r="AE29" s="10">
        <f t="shared" si="6"/>
        <v>318.87196882962598</v>
      </c>
      <c r="AG29" s="12">
        <f t="shared" si="38"/>
        <v>19.929498051851624</v>
      </c>
      <c r="AH29" s="10">
        <f t="shared" si="7"/>
        <v>298.94247077777436</v>
      </c>
      <c r="AJ29" s="12">
        <f t="shared" si="39"/>
        <v>18.683904423610898</v>
      </c>
      <c r="AK29" s="10">
        <f t="shared" si="8"/>
        <v>280.25856635416346</v>
      </c>
      <c r="AM29" s="12">
        <f t="shared" si="40"/>
        <v>17.516160397135216</v>
      </c>
      <c r="AN29" s="10">
        <f t="shared" si="9"/>
        <v>262.74240595702827</v>
      </c>
      <c r="AP29" s="12">
        <f t="shared" si="41"/>
        <v>16.421400372314267</v>
      </c>
      <c r="AQ29" s="10">
        <f t="shared" si="10"/>
        <v>289.53521709080417</v>
      </c>
      <c r="AS29" s="12">
        <f t="shared" si="42"/>
        <v>18.09595106817526</v>
      </c>
      <c r="AT29" s="10">
        <f t="shared" si="11"/>
        <v>271.43926602262889</v>
      </c>
      <c r="AV29" s="12">
        <f t="shared" si="43"/>
        <v>16.964954126414305</v>
      </c>
      <c r="AW29" s="10">
        <f t="shared" si="12"/>
        <v>254.47431189621457</v>
      </c>
      <c r="AY29" s="12">
        <f t="shared" si="44"/>
        <v>15.904644493513411</v>
      </c>
      <c r="AZ29" s="10">
        <f t="shared" si="13"/>
        <v>238.56966740270116</v>
      </c>
      <c r="BB29" s="12">
        <f t="shared" si="45"/>
        <v>14.910604212668822</v>
      </c>
      <c r="BC29" s="10">
        <f t="shared" si="14"/>
        <v>223.65906319003233</v>
      </c>
      <c r="BE29" s="12">
        <f t="shared" si="46"/>
        <v>13.97869144937702</v>
      </c>
      <c r="BF29" s="10">
        <f t="shared" si="15"/>
        <v>159.92040292458938</v>
      </c>
      <c r="BH29" s="12">
        <f t="shared" si="47"/>
        <v>9.9950251827868364</v>
      </c>
      <c r="BI29" s="10">
        <f t="shared" si="16"/>
        <v>149.92537774180255</v>
      </c>
      <c r="BK29" s="12">
        <f t="shared" si="48"/>
        <v>9.3703361088626593</v>
      </c>
      <c r="BL29" s="10">
        <f t="shared" si="17"/>
        <v>140.55504163293989</v>
      </c>
      <c r="BN29" s="12">
        <f t="shared" si="49"/>
        <v>8.7846901020587431</v>
      </c>
      <c r="BO29" s="10">
        <f t="shared" si="18"/>
        <v>161.20164204893311</v>
      </c>
      <c r="BQ29" s="12">
        <f t="shared" si="50"/>
        <v>10.075102628058319</v>
      </c>
      <c r="BR29" s="10">
        <f t="shared" si="19"/>
        <v>180.55782993892677</v>
      </c>
      <c r="BT29" s="12">
        <f t="shared" si="51"/>
        <v>11.284864371182923</v>
      </c>
      <c r="BU29" s="10">
        <f t="shared" si="20"/>
        <v>95.582392261997853</v>
      </c>
      <c r="BW29" s="12">
        <f t="shared" si="52"/>
        <v>5.9738995163748658</v>
      </c>
      <c r="BX29" s="10">
        <f t="shared" si="21"/>
        <v>158.5796521926855</v>
      </c>
      <c r="BZ29" s="12">
        <f t="shared" si="53"/>
        <v>9.9112282620428438</v>
      </c>
      <c r="CA29" s="10">
        <f t="shared" si="22"/>
        <v>216.53713132891826</v>
      </c>
      <c r="CC29" s="12">
        <f t="shared" si="54"/>
        <v>13.533570708057391</v>
      </c>
      <c r="CD29" s="10">
        <f t="shared" si="23"/>
        <v>250.974332804575</v>
      </c>
      <c r="CF29" s="12">
        <f t="shared" si="55"/>
        <v>15.685895800285937</v>
      </c>
      <c r="CG29" s="10">
        <f t="shared" si="24"/>
        <v>282.65655816217929</v>
      </c>
      <c r="CI29" s="12">
        <f t="shared" si="56"/>
        <v>17.666034885136206</v>
      </c>
      <c r="CJ29" s="10">
        <f t="shared" si="25"/>
        <v>306.03702393410106</v>
      </c>
      <c r="CL29" s="12">
        <f t="shared" si="57"/>
        <v>19.127313995881316</v>
      </c>
      <c r="CM29" s="10">
        <f t="shared" si="26"/>
        <v>306.03702393410106</v>
      </c>
    </row>
    <row r="30" spans="1:91" x14ac:dyDescent="0.3">
      <c r="A30">
        <v>44</v>
      </c>
      <c r="B30" s="8">
        <v>30.75</v>
      </c>
      <c r="D30">
        <v>443</v>
      </c>
      <c r="F30" s="12">
        <f t="shared" si="29"/>
        <v>27.6875</v>
      </c>
      <c r="G30" s="10">
        <f t="shared" si="0"/>
        <v>415.3125</v>
      </c>
      <c r="I30" s="12">
        <f t="shared" si="30"/>
        <v>25.95703125</v>
      </c>
      <c r="J30" s="10">
        <f t="shared" si="27"/>
        <v>389.35546875</v>
      </c>
      <c r="L30" s="12">
        <f t="shared" si="31"/>
        <v>24.334716796875</v>
      </c>
      <c r="M30" s="10">
        <f t="shared" si="28"/>
        <v>365.020751953125</v>
      </c>
      <c r="O30" s="12">
        <f t="shared" si="32"/>
        <v>22.813796997070313</v>
      </c>
      <c r="P30" s="10">
        <f t="shared" si="1"/>
        <v>335.25466918945312</v>
      </c>
      <c r="R30" s="12">
        <f t="shared" si="33"/>
        <v>20.95341682434082</v>
      </c>
      <c r="S30" s="10">
        <f t="shared" si="2"/>
        <v>314.3012523651123</v>
      </c>
      <c r="U30" s="12">
        <f t="shared" si="34"/>
        <v>19.643828272819519</v>
      </c>
      <c r="V30" s="10">
        <f t="shared" si="3"/>
        <v>294.65742409229279</v>
      </c>
      <c r="X30" s="12">
        <f t="shared" si="35"/>
        <v>18.416089005768299</v>
      </c>
      <c r="Y30" s="10">
        <f t="shared" si="4"/>
        <v>276.24133508652449</v>
      </c>
      <c r="AA30" s="12">
        <f t="shared" si="36"/>
        <v>17.26508344290778</v>
      </c>
      <c r="AB30" s="10">
        <f t="shared" si="5"/>
        <v>258.97625164361671</v>
      </c>
      <c r="AD30" s="12">
        <f t="shared" si="37"/>
        <v>16.186015727726044</v>
      </c>
      <c r="AE30" s="10">
        <f t="shared" si="6"/>
        <v>318.87196882962598</v>
      </c>
      <c r="AG30" s="12">
        <f t="shared" si="38"/>
        <v>19.929498051851624</v>
      </c>
      <c r="AH30" s="10">
        <f t="shared" si="7"/>
        <v>298.94247077777436</v>
      </c>
      <c r="AJ30" s="12">
        <f t="shared" si="39"/>
        <v>18.683904423610898</v>
      </c>
      <c r="AK30" s="10">
        <f t="shared" si="8"/>
        <v>280.25856635416346</v>
      </c>
      <c r="AM30" s="12">
        <f t="shared" si="40"/>
        <v>17.516160397135216</v>
      </c>
      <c r="AN30" s="10">
        <f t="shared" si="9"/>
        <v>262.74240595702827</v>
      </c>
      <c r="AP30" s="12">
        <f t="shared" si="41"/>
        <v>16.421400372314267</v>
      </c>
      <c r="AQ30" s="10">
        <f t="shared" si="10"/>
        <v>246.32100558471399</v>
      </c>
      <c r="AS30" s="12">
        <f t="shared" si="42"/>
        <v>15.395062849044624</v>
      </c>
      <c r="AT30" s="10">
        <f t="shared" si="11"/>
        <v>271.43926602262889</v>
      </c>
      <c r="AV30" s="12">
        <f t="shared" si="43"/>
        <v>16.964954126414305</v>
      </c>
      <c r="AW30" s="10">
        <f t="shared" si="12"/>
        <v>254.47431189621457</v>
      </c>
      <c r="AY30" s="12">
        <f t="shared" si="44"/>
        <v>15.904644493513411</v>
      </c>
      <c r="AZ30" s="10">
        <f t="shared" si="13"/>
        <v>238.56966740270116</v>
      </c>
      <c r="BB30" s="12">
        <f t="shared" si="45"/>
        <v>14.910604212668822</v>
      </c>
      <c r="BC30" s="10">
        <f t="shared" si="14"/>
        <v>223.65906319003233</v>
      </c>
      <c r="BE30" s="12">
        <f t="shared" si="46"/>
        <v>13.97869144937702</v>
      </c>
      <c r="BF30" s="10">
        <f t="shared" si="15"/>
        <v>209.68037174065532</v>
      </c>
      <c r="BH30" s="12">
        <f t="shared" si="47"/>
        <v>13.105023233790957</v>
      </c>
      <c r="BI30" s="10">
        <f t="shared" si="16"/>
        <v>149.92537774180255</v>
      </c>
      <c r="BK30" s="12">
        <f t="shared" si="48"/>
        <v>9.3703361088626593</v>
      </c>
      <c r="BL30" s="10">
        <f t="shared" si="17"/>
        <v>140.55504163293989</v>
      </c>
      <c r="BN30" s="12">
        <f t="shared" si="49"/>
        <v>8.7846901020587431</v>
      </c>
      <c r="BO30" s="10">
        <f t="shared" si="18"/>
        <v>131.77035153088116</v>
      </c>
      <c r="BQ30" s="12">
        <f t="shared" si="50"/>
        <v>8.2356469706800723</v>
      </c>
      <c r="BR30" s="10">
        <f t="shared" si="19"/>
        <v>151.12653942087479</v>
      </c>
      <c r="BT30" s="12">
        <f t="shared" si="51"/>
        <v>9.4454087138046745</v>
      </c>
      <c r="BU30" s="10">
        <f t="shared" si="20"/>
        <v>169.27296556774385</v>
      </c>
      <c r="BW30" s="12">
        <f t="shared" si="52"/>
        <v>10.579560347983991</v>
      </c>
      <c r="BX30" s="10">
        <f t="shared" si="21"/>
        <v>89.608492745622982</v>
      </c>
      <c r="BZ30" s="12">
        <f t="shared" si="53"/>
        <v>5.6005307966014364</v>
      </c>
      <c r="CA30" s="10">
        <f t="shared" si="22"/>
        <v>148.66842393064266</v>
      </c>
      <c r="CC30" s="12">
        <f t="shared" si="54"/>
        <v>9.2917764956651663</v>
      </c>
      <c r="CD30" s="10">
        <f t="shared" si="23"/>
        <v>203.00356062086087</v>
      </c>
      <c r="CF30" s="12">
        <f t="shared" si="55"/>
        <v>12.687722538803804</v>
      </c>
      <c r="CG30" s="10">
        <f t="shared" si="24"/>
        <v>235.28843700428905</v>
      </c>
      <c r="CI30" s="12">
        <f t="shared" si="56"/>
        <v>14.705527312768066</v>
      </c>
      <c r="CJ30" s="10">
        <f t="shared" si="25"/>
        <v>264.99052327704311</v>
      </c>
      <c r="CL30" s="12">
        <f t="shared" si="57"/>
        <v>16.561907704815194</v>
      </c>
      <c r="CM30" s="10">
        <f t="shared" si="26"/>
        <v>286.90970993821975</v>
      </c>
    </row>
    <row r="31" spans="1:91" x14ac:dyDescent="0.3">
      <c r="A31">
        <v>45</v>
      </c>
      <c r="B31" s="8">
        <v>38.8125</v>
      </c>
      <c r="D31">
        <v>443</v>
      </c>
      <c r="F31" s="12">
        <f t="shared" si="29"/>
        <v>27.6875</v>
      </c>
      <c r="G31" s="10">
        <f t="shared" si="0"/>
        <v>415.3125</v>
      </c>
      <c r="I31" s="12">
        <f t="shared" si="30"/>
        <v>25.95703125</v>
      </c>
      <c r="J31" s="10">
        <f t="shared" si="27"/>
        <v>389.35546875</v>
      </c>
      <c r="L31" s="12">
        <f t="shared" si="31"/>
        <v>24.334716796875</v>
      </c>
      <c r="M31" s="10">
        <f t="shared" si="28"/>
        <v>365.020751953125</v>
      </c>
      <c r="O31" s="12">
        <f t="shared" si="32"/>
        <v>22.813796997070313</v>
      </c>
      <c r="P31" s="10">
        <f t="shared" si="1"/>
        <v>342.20695495605469</v>
      </c>
      <c r="R31" s="12">
        <f t="shared" si="33"/>
        <v>21.387934684753418</v>
      </c>
      <c r="S31" s="10">
        <f t="shared" si="2"/>
        <v>314.3012523651123</v>
      </c>
      <c r="U31" s="12">
        <f t="shared" si="34"/>
        <v>19.643828272819519</v>
      </c>
      <c r="V31" s="10">
        <f t="shared" si="3"/>
        <v>294.65742409229279</v>
      </c>
      <c r="X31" s="12">
        <f t="shared" si="35"/>
        <v>18.416089005768299</v>
      </c>
      <c r="Y31" s="10">
        <f t="shared" si="4"/>
        <v>276.24133508652449</v>
      </c>
      <c r="AA31" s="12">
        <f t="shared" si="36"/>
        <v>17.26508344290778</v>
      </c>
      <c r="AB31" s="10">
        <f t="shared" si="5"/>
        <v>258.97625164361671</v>
      </c>
      <c r="AD31" s="12">
        <f t="shared" si="37"/>
        <v>16.186015727726044</v>
      </c>
      <c r="AE31" s="10">
        <f t="shared" si="6"/>
        <v>242.79023591589066</v>
      </c>
      <c r="AG31" s="12">
        <f t="shared" si="38"/>
        <v>15.174389744743166</v>
      </c>
      <c r="AH31" s="10">
        <f t="shared" si="7"/>
        <v>298.94247077777436</v>
      </c>
      <c r="AJ31" s="12">
        <f t="shared" si="39"/>
        <v>18.683904423610898</v>
      </c>
      <c r="AK31" s="10">
        <f t="shared" si="8"/>
        <v>280.25856635416346</v>
      </c>
      <c r="AM31" s="12">
        <f t="shared" si="40"/>
        <v>17.516160397135216</v>
      </c>
      <c r="AN31" s="10">
        <f t="shared" si="9"/>
        <v>262.74240595702827</v>
      </c>
      <c r="AP31" s="12">
        <f t="shared" si="41"/>
        <v>16.421400372314267</v>
      </c>
      <c r="AQ31" s="10">
        <f t="shared" si="10"/>
        <v>246.32100558471399</v>
      </c>
      <c r="AS31" s="12">
        <f t="shared" si="42"/>
        <v>15.395062849044624</v>
      </c>
      <c r="AT31" s="10">
        <f t="shared" si="11"/>
        <v>230.92594273566937</v>
      </c>
      <c r="AV31" s="12">
        <f t="shared" si="43"/>
        <v>14.432871420979335</v>
      </c>
      <c r="AW31" s="10">
        <f t="shared" si="12"/>
        <v>254.47431189621457</v>
      </c>
      <c r="AY31" s="12">
        <f t="shared" si="44"/>
        <v>15.904644493513411</v>
      </c>
      <c r="AZ31" s="10">
        <f t="shared" si="13"/>
        <v>238.56966740270116</v>
      </c>
      <c r="BB31" s="12">
        <f t="shared" si="45"/>
        <v>14.910604212668822</v>
      </c>
      <c r="BC31" s="10">
        <f t="shared" si="14"/>
        <v>223.65906319003233</v>
      </c>
      <c r="BE31" s="12">
        <f t="shared" si="46"/>
        <v>13.97869144937702</v>
      </c>
      <c r="BF31" s="10">
        <f t="shared" si="15"/>
        <v>209.68037174065532</v>
      </c>
      <c r="BH31" s="12">
        <f t="shared" si="47"/>
        <v>13.105023233790957</v>
      </c>
      <c r="BI31" s="10">
        <f t="shared" si="16"/>
        <v>196.57534850686437</v>
      </c>
      <c r="BK31" s="12">
        <f t="shared" si="48"/>
        <v>12.285959281679023</v>
      </c>
      <c r="BL31" s="10">
        <f t="shared" si="17"/>
        <v>140.55504163293989</v>
      </c>
      <c r="BN31" s="12">
        <f t="shared" si="49"/>
        <v>8.7846901020587431</v>
      </c>
      <c r="BO31" s="10">
        <f t="shared" si="18"/>
        <v>131.77035153088116</v>
      </c>
      <c r="BQ31" s="12">
        <f t="shared" si="50"/>
        <v>8.2356469706800723</v>
      </c>
      <c r="BR31" s="10">
        <f t="shared" si="19"/>
        <v>123.53470456020108</v>
      </c>
      <c r="BT31" s="12">
        <f t="shared" si="51"/>
        <v>7.7209190350125674</v>
      </c>
      <c r="BU31" s="10">
        <f t="shared" si="20"/>
        <v>141.68113070707011</v>
      </c>
      <c r="BW31" s="12">
        <f t="shared" si="52"/>
        <v>8.8550706691918819</v>
      </c>
      <c r="BX31" s="10">
        <f t="shared" si="21"/>
        <v>158.69340521975985</v>
      </c>
      <c r="BZ31" s="12">
        <f t="shared" si="53"/>
        <v>9.9183378262349908</v>
      </c>
      <c r="CA31" s="10">
        <f t="shared" si="22"/>
        <v>84.007961949021549</v>
      </c>
      <c r="CC31" s="12">
        <f t="shared" si="54"/>
        <v>5.2504976218138468</v>
      </c>
      <c r="CD31" s="10">
        <f t="shared" si="23"/>
        <v>139.37664743497749</v>
      </c>
      <c r="CF31" s="12">
        <f t="shared" si="55"/>
        <v>8.7110404646860928</v>
      </c>
      <c r="CG31" s="10">
        <f t="shared" si="24"/>
        <v>190.31583808205707</v>
      </c>
      <c r="CI31" s="12">
        <f t="shared" si="56"/>
        <v>11.894739880128567</v>
      </c>
      <c r="CJ31" s="10">
        <f t="shared" si="25"/>
        <v>220.582909691521</v>
      </c>
      <c r="CL31" s="12">
        <f t="shared" si="57"/>
        <v>13.786431855720062</v>
      </c>
      <c r="CM31" s="10">
        <f t="shared" si="26"/>
        <v>248.42861557222793</v>
      </c>
    </row>
    <row r="32" spans="1:91" x14ac:dyDescent="0.3">
      <c r="A32">
        <v>46</v>
      </c>
      <c r="B32" s="8">
        <v>38.8125</v>
      </c>
      <c r="D32">
        <v>560</v>
      </c>
      <c r="F32" s="12">
        <f t="shared" si="29"/>
        <v>35</v>
      </c>
      <c r="G32" s="10">
        <f t="shared" si="0"/>
        <v>415.3125</v>
      </c>
      <c r="I32" s="12">
        <f t="shared" si="30"/>
        <v>25.95703125</v>
      </c>
      <c r="J32" s="10">
        <f t="shared" si="27"/>
        <v>389.35546875</v>
      </c>
      <c r="L32" s="12">
        <f t="shared" si="31"/>
        <v>24.334716796875</v>
      </c>
      <c r="M32" s="10">
        <f t="shared" si="28"/>
        <v>365.020751953125</v>
      </c>
      <c r="O32" s="12">
        <f t="shared" si="32"/>
        <v>22.813796997070313</v>
      </c>
      <c r="P32" s="10">
        <f t="shared" si="1"/>
        <v>342.20695495605469</v>
      </c>
      <c r="R32" s="12">
        <f t="shared" si="33"/>
        <v>21.387934684753418</v>
      </c>
      <c r="S32" s="10">
        <f t="shared" si="2"/>
        <v>320.81902027130127</v>
      </c>
      <c r="U32" s="12">
        <f t="shared" si="34"/>
        <v>20.051188766956329</v>
      </c>
      <c r="V32" s="10">
        <f t="shared" si="3"/>
        <v>294.65742409229279</v>
      </c>
      <c r="X32" s="12">
        <f t="shared" si="35"/>
        <v>18.416089005768299</v>
      </c>
      <c r="Y32" s="10">
        <f t="shared" si="4"/>
        <v>276.24133508652449</v>
      </c>
      <c r="AA32" s="12">
        <f t="shared" si="36"/>
        <v>17.26508344290778</v>
      </c>
      <c r="AB32" s="10">
        <f t="shared" si="5"/>
        <v>258.97625164361671</v>
      </c>
      <c r="AD32" s="12">
        <f t="shared" si="37"/>
        <v>16.186015727726044</v>
      </c>
      <c r="AE32" s="10">
        <f t="shared" si="6"/>
        <v>242.79023591589066</v>
      </c>
      <c r="AG32" s="12">
        <f t="shared" si="38"/>
        <v>15.174389744743166</v>
      </c>
      <c r="AH32" s="10">
        <f t="shared" si="7"/>
        <v>227.6158461711475</v>
      </c>
      <c r="AJ32" s="12">
        <f t="shared" si="39"/>
        <v>14.225990385696718</v>
      </c>
      <c r="AK32" s="10">
        <f t="shared" si="8"/>
        <v>280.25856635416346</v>
      </c>
      <c r="AM32" s="12">
        <f t="shared" si="40"/>
        <v>17.516160397135216</v>
      </c>
      <c r="AN32" s="10">
        <f t="shared" si="9"/>
        <v>262.74240595702827</v>
      </c>
      <c r="AP32" s="12">
        <f t="shared" si="41"/>
        <v>16.421400372314267</v>
      </c>
      <c r="AQ32" s="10">
        <f t="shared" si="10"/>
        <v>246.32100558471399</v>
      </c>
      <c r="AS32" s="12">
        <f t="shared" si="42"/>
        <v>15.395062849044624</v>
      </c>
      <c r="AT32" s="10">
        <f t="shared" si="11"/>
        <v>230.92594273566937</v>
      </c>
      <c r="AV32" s="12">
        <f t="shared" si="43"/>
        <v>14.432871420979335</v>
      </c>
      <c r="AW32" s="10">
        <f t="shared" si="12"/>
        <v>216.49307131469004</v>
      </c>
      <c r="AY32" s="12">
        <f t="shared" si="44"/>
        <v>13.530816957168128</v>
      </c>
      <c r="AZ32" s="10">
        <f t="shared" si="13"/>
        <v>238.56966740270116</v>
      </c>
      <c r="BB32" s="12">
        <f t="shared" si="45"/>
        <v>14.910604212668822</v>
      </c>
      <c r="BC32" s="10">
        <f t="shared" si="14"/>
        <v>223.65906319003233</v>
      </c>
      <c r="BE32" s="12">
        <f t="shared" si="46"/>
        <v>13.97869144937702</v>
      </c>
      <c r="BF32" s="10">
        <f t="shared" si="15"/>
        <v>209.68037174065532</v>
      </c>
      <c r="BH32" s="12">
        <f t="shared" si="47"/>
        <v>13.105023233790957</v>
      </c>
      <c r="BI32" s="10">
        <f t="shared" si="16"/>
        <v>196.57534850686437</v>
      </c>
      <c r="BK32" s="12">
        <f t="shared" si="48"/>
        <v>12.285959281679023</v>
      </c>
      <c r="BL32" s="10">
        <f t="shared" si="17"/>
        <v>184.28938922518535</v>
      </c>
      <c r="BN32" s="12">
        <f t="shared" si="49"/>
        <v>11.518086826574084</v>
      </c>
      <c r="BO32" s="10">
        <f t="shared" si="18"/>
        <v>131.77035153088116</v>
      </c>
      <c r="BQ32" s="12">
        <f t="shared" si="50"/>
        <v>8.2356469706800723</v>
      </c>
      <c r="BR32" s="10">
        <f t="shared" si="19"/>
        <v>123.53470456020108</v>
      </c>
      <c r="BT32" s="12">
        <f t="shared" si="51"/>
        <v>7.7209190350125674</v>
      </c>
      <c r="BU32" s="10">
        <f t="shared" si="20"/>
        <v>115.81378552518851</v>
      </c>
      <c r="BW32" s="12">
        <f t="shared" si="52"/>
        <v>7.2383615953242817</v>
      </c>
      <c r="BX32" s="10">
        <f t="shared" si="21"/>
        <v>132.82606003787822</v>
      </c>
      <c r="BZ32" s="12">
        <f t="shared" si="53"/>
        <v>8.3016287523673888</v>
      </c>
      <c r="CA32" s="10">
        <f t="shared" si="22"/>
        <v>148.77506739352486</v>
      </c>
      <c r="CC32" s="12">
        <f t="shared" si="54"/>
        <v>9.298441712095304</v>
      </c>
      <c r="CD32" s="10">
        <f t="shared" si="23"/>
        <v>78.7574643272077</v>
      </c>
      <c r="CF32" s="12">
        <f t="shared" si="55"/>
        <v>4.9223415204504812</v>
      </c>
      <c r="CG32" s="10">
        <f t="shared" si="24"/>
        <v>130.66560697029138</v>
      </c>
      <c r="CI32" s="12">
        <f t="shared" si="56"/>
        <v>8.1666004356432111</v>
      </c>
      <c r="CJ32" s="10">
        <f t="shared" si="25"/>
        <v>178.42109820192852</v>
      </c>
      <c r="CL32" s="12">
        <f t="shared" si="57"/>
        <v>11.151318637620532</v>
      </c>
      <c r="CM32" s="10">
        <f t="shared" si="26"/>
        <v>206.79647783580094</v>
      </c>
    </row>
    <row r="33" spans="1:91" x14ac:dyDescent="0.3">
      <c r="A33">
        <v>47</v>
      </c>
      <c r="B33" s="8">
        <v>38.8125</v>
      </c>
      <c r="D33">
        <v>560</v>
      </c>
      <c r="F33" s="12">
        <f t="shared" si="29"/>
        <v>35</v>
      </c>
      <c r="G33" s="10">
        <f t="shared" si="0"/>
        <v>525</v>
      </c>
      <c r="I33" s="12">
        <f t="shared" si="30"/>
        <v>32.8125</v>
      </c>
      <c r="J33" s="10">
        <f t="shared" si="27"/>
        <v>389.35546875</v>
      </c>
      <c r="L33" s="12">
        <f t="shared" si="31"/>
        <v>24.334716796875</v>
      </c>
      <c r="M33" s="10">
        <f t="shared" si="28"/>
        <v>365.020751953125</v>
      </c>
      <c r="O33" s="12">
        <f t="shared" si="32"/>
        <v>22.813796997070313</v>
      </c>
      <c r="P33" s="10">
        <f t="shared" si="1"/>
        <v>342.20695495605469</v>
      </c>
      <c r="R33" s="12">
        <f t="shared" si="33"/>
        <v>21.387934684753418</v>
      </c>
      <c r="S33" s="10">
        <f t="shared" si="2"/>
        <v>320.81902027130127</v>
      </c>
      <c r="U33" s="12">
        <f t="shared" si="34"/>
        <v>20.051188766956329</v>
      </c>
      <c r="V33" s="10">
        <f t="shared" si="3"/>
        <v>300.76783150434494</v>
      </c>
      <c r="X33" s="12">
        <f t="shared" si="35"/>
        <v>18.797989469021559</v>
      </c>
      <c r="Y33" s="10">
        <f t="shared" si="4"/>
        <v>276.24133508652449</v>
      </c>
      <c r="AA33" s="12">
        <f t="shared" si="36"/>
        <v>17.26508344290778</v>
      </c>
      <c r="AB33" s="10">
        <f t="shared" si="5"/>
        <v>258.97625164361671</v>
      </c>
      <c r="AD33" s="12">
        <f t="shared" si="37"/>
        <v>16.186015727726044</v>
      </c>
      <c r="AE33" s="10">
        <f t="shared" si="6"/>
        <v>242.79023591589066</v>
      </c>
      <c r="AG33" s="12">
        <f t="shared" si="38"/>
        <v>15.174389744743166</v>
      </c>
      <c r="AH33" s="10">
        <f t="shared" si="7"/>
        <v>227.6158461711475</v>
      </c>
      <c r="AJ33" s="12">
        <f t="shared" si="39"/>
        <v>14.225990385696718</v>
      </c>
      <c r="AK33" s="10">
        <f t="shared" si="8"/>
        <v>213.38985578545078</v>
      </c>
      <c r="AM33" s="12">
        <f t="shared" si="40"/>
        <v>13.336865986590674</v>
      </c>
      <c r="AN33" s="10">
        <f t="shared" si="9"/>
        <v>262.74240595702827</v>
      </c>
      <c r="AP33" s="12">
        <f t="shared" si="41"/>
        <v>16.421400372314267</v>
      </c>
      <c r="AQ33" s="10">
        <f t="shared" si="10"/>
        <v>246.32100558471399</v>
      </c>
      <c r="AS33" s="12">
        <f t="shared" si="42"/>
        <v>15.395062849044624</v>
      </c>
      <c r="AT33" s="10">
        <f t="shared" si="11"/>
        <v>230.92594273566937</v>
      </c>
      <c r="AV33" s="12">
        <f t="shared" si="43"/>
        <v>14.432871420979335</v>
      </c>
      <c r="AW33" s="10">
        <f t="shared" si="12"/>
        <v>216.49307131469004</v>
      </c>
      <c r="AY33" s="12">
        <f t="shared" si="44"/>
        <v>13.530816957168128</v>
      </c>
      <c r="AZ33" s="10">
        <f t="shared" si="13"/>
        <v>202.96225435752191</v>
      </c>
      <c r="BB33" s="12">
        <f t="shared" si="45"/>
        <v>12.68514089734512</v>
      </c>
      <c r="BC33" s="10">
        <f t="shared" si="14"/>
        <v>223.65906319003233</v>
      </c>
      <c r="BE33" s="12">
        <f t="shared" si="46"/>
        <v>13.97869144937702</v>
      </c>
      <c r="BF33" s="10">
        <f t="shared" si="15"/>
        <v>209.68037174065532</v>
      </c>
      <c r="BH33" s="12">
        <f t="shared" si="47"/>
        <v>13.105023233790957</v>
      </c>
      <c r="BI33" s="10">
        <f t="shared" si="16"/>
        <v>196.57534850686437</v>
      </c>
      <c r="BK33" s="12">
        <f t="shared" si="48"/>
        <v>12.285959281679023</v>
      </c>
      <c r="BL33" s="10">
        <f t="shared" si="17"/>
        <v>184.28938922518535</v>
      </c>
      <c r="BN33" s="12">
        <f t="shared" si="49"/>
        <v>11.518086826574084</v>
      </c>
      <c r="BO33" s="10">
        <f t="shared" si="18"/>
        <v>172.77130239861125</v>
      </c>
      <c r="BQ33" s="12">
        <f t="shared" si="50"/>
        <v>10.798206399913203</v>
      </c>
      <c r="BR33" s="10">
        <f t="shared" si="19"/>
        <v>123.53470456020108</v>
      </c>
      <c r="BT33" s="12">
        <f t="shared" si="51"/>
        <v>7.7209190350125674</v>
      </c>
      <c r="BU33" s="10">
        <f t="shared" si="20"/>
        <v>115.81378552518851</v>
      </c>
      <c r="BW33" s="12">
        <f t="shared" si="52"/>
        <v>7.2383615953242817</v>
      </c>
      <c r="BX33" s="10">
        <f t="shared" si="21"/>
        <v>108.57542392986423</v>
      </c>
      <c r="BZ33" s="12">
        <f t="shared" si="53"/>
        <v>6.7859639956165143</v>
      </c>
      <c r="CA33" s="10">
        <f t="shared" si="22"/>
        <v>124.52443128551083</v>
      </c>
      <c r="CC33" s="12">
        <f t="shared" si="54"/>
        <v>7.7827769553444268</v>
      </c>
      <c r="CD33" s="10">
        <f t="shared" si="23"/>
        <v>139.47662568142957</v>
      </c>
      <c r="CF33" s="12">
        <f t="shared" si="55"/>
        <v>8.717289105089348</v>
      </c>
      <c r="CG33" s="10">
        <f t="shared" si="24"/>
        <v>73.835122806757212</v>
      </c>
      <c r="CI33" s="12">
        <f t="shared" si="56"/>
        <v>4.6146951754223258</v>
      </c>
      <c r="CJ33" s="10">
        <f t="shared" si="25"/>
        <v>122.49900653464817</v>
      </c>
      <c r="CL33" s="12">
        <f t="shared" si="57"/>
        <v>7.6561879084155109</v>
      </c>
      <c r="CM33" s="10">
        <f t="shared" si="26"/>
        <v>167.26977956430798</v>
      </c>
    </row>
    <row r="34" spans="1:91" x14ac:dyDescent="0.3">
      <c r="A34">
        <v>48</v>
      </c>
      <c r="B34" s="8">
        <v>38.8125</v>
      </c>
      <c r="D34">
        <v>560</v>
      </c>
      <c r="F34" s="12">
        <f t="shared" si="29"/>
        <v>35</v>
      </c>
      <c r="G34" s="10">
        <f t="shared" si="0"/>
        <v>525</v>
      </c>
      <c r="I34" s="12">
        <f t="shared" si="30"/>
        <v>32.8125</v>
      </c>
      <c r="J34" s="10">
        <f t="shared" si="27"/>
        <v>492.1875</v>
      </c>
      <c r="L34" s="12">
        <f t="shared" si="31"/>
        <v>30.76171875</v>
      </c>
      <c r="M34" s="10">
        <f t="shared" si="28"/>
        <v>365.020751953125</v>
      </c>
      <c r="O34" s="12">
        <f t="shared" si="32"/>
        <v>22.813796997070313</v>
      </c>
      <c r="P34" s="10">
        <f t="shared" si="1"/>
        <v>342.20695495605469</v>
      </c>
      <c r="R34" s="12">
        <f t="shared" si="33"/>
        <v>21.387934684753418</v>
      </c>
      <c r="S34" s="10">
        <f t="shared" si="2"/>
        <v>320.81902027130127</v>
      </c>
      <c r="U34" s="12">
        <f t="shared" si="34"/>
        <v>20.051188766956329</v>
      </c>
      <c r="V34" s="10">
        <f t="shared" si="3"/>
        <v>300.76783150434494</v>
      </c>
      <c r="X34" s="12">
        <f t="shared" si="35"/>
        <v>18.797989469021559</v>
      </c>
      <c r="Y34" s="10">
        <f t="shared" si="4"/>
        <v>281.96984203532338</v>
      </c>
      <c r="AA34" s="12">
        <f t="shared" si="36"/>
        <v>17.623115127207711</v>
      </c>
      <c r="AB34" s="10">
        <f t="shared" si="5"/>
        <v>258.97625164361671</v>
      </c>
      <c r="AD34" s="12">
        <f t="shared" si="37"/>
        <v>16.186015727726044</v>
      </c>
      <c r="AE34" s="10">
        <f t="shared" si="6"/>
        <v>242.79023591589066</v>
      </c>
      <c r="AG34" s="12">
        <f t="shared" si="38"/>
        <v>15.174389744743166</v>
      </c>
      <c r="AH34" s="10">
        <f t="shared" si="7"/>
        <v>227.6158461711475</v>
      </c>
      <c r="AJ34" s="12">
        <f t="shared" si="39"/>
        <v>14.225990385696718</v>
      </c>
      <c r="AK34" s="10">
        <f t="shared" si="8"/>
        <v>213.38985578545078</v>
      </c>
      <c r="AM34" s="12">
        <f t="shared" si="40"/>
        <v>13.336865986590674</v>
      </c>
      <c r="AN34" s="10">
        <f t="shared" si="9"/>
        <v>200.0529897988601</v>
      </c>
      <c r="AP34" s="12">
        <f t="shared" si="41"/>
        <v>12.503311862428756</v>
      </c>
      <c r="AQ34" s="10">
        <f t="shared" si="10"/>
        <v>246.32100558471399</v>
      </c>
      <c r="AS34" s="12">
        <f t="shared" si="42"/>
        <v>15.395062849044624</v>
      </c>
      <c r="AT34" s="10">
        <f t="shared" si="11"/>
        <v>230.92594273566937</v>
      </c>
      <c r="AV34" s="12">
        <f t="shared" si="43"/>
        <v>14.432871420979335</v>
      </c>
      <c r="AW34" s="10">
        <f t="shared" si="12"/>
        <v>216.49307131469004</v>
      </c>
      <c r="AY34" s="12">
        <f t="shared" si="44"/>
        <v>13.530816957168128</v>
      </c>
      <c r="AZ34" s="10">
        <f t="shared" si="13"/>
        <v>202.96225435752191</v>
      </c>
      <c r="BB34" s="12">
        <f t="shared" si="45"/>
        <v>12.68514089734512</v>
      </c>
      <c r="BC34" s="10">
        <f t="shared" si="14"/>
        <v>190.27711346017679</v>
      </c>
      <c r="BE34" s="12">
        <f t="shared" si="46"/>
        <v>11.89231959126105</v>
      </c>
      <c r="BF34" s="10">
        <f t="shared" si="15"/>
        <v>209.68037174065532</v>
      </c>
      <c r="BH34" s="12">
        <f t="shared" si="47"/>
        <v>13.105023233790957</v>
      </c>
      <c r="BI34" s="10">
        <f t="shared" si="16"/>
        <v>196.57534850686437</v>
      </c>
      <c r="BK34" s="12">
        <f t="shared" si="48"/>
        <v>12.285959281679023</v>
      </c>
      <c r="BL34" s="10">
        <f t="shared" si="17"/>
        <v>184.28938922518535</v>
      </c>
      <c r="BN34" s="12">
        <f t="shared" si="49"/>
        <v>11.518086826574084</v>
      </c>
      <c r="BO34" s="10">
        <f t="shared" si="18"/>
        <v>172.77130239861125</v>
      </c>
      <c r="BQ34" s="12">
        <f t="shared" si="50"/>
        <v>10.798206399913203</v>
      </c>
      <c r="BR34" s="10">
        <f t="shared" si="19"/>
        <v>161.97309599869806</v>
      </c>
      <c r="BT34" s="12">
        <f t="shared" si="51"/>
        <v>10.123318499918629</v>
      </c>
      <c r="BU34" s="10">
        <f t="shared" si="20"/>
        <v>115.81378552518851</v>
      </c>
      <c r="BW34" s="12">
        <f t="shared" si="52"/>
        <v>7.2383615953242817</v>
      </c>
      <c r="BX34" s="10">
        <f t="shared" si="21"/>
        <v>108.57542392986423</v>
      </c>
      <c r="BZ34" s="12">
        <f t="shared" si="53"/>
        <v>6.7859639956165143</v>
      </c>
      <c r="CA34" s="10">
        <f t="shared" si="22"/>
        <v>101.78945993424772</v>
      </c>
      <c r="CC34" s="12">
        <f t="shared" si="54"/>
        <v>6.3618412458904823</v>
      </c>
      <c r="CD34" s="10">
        <f t="shared" si="23"/>
        <v>116.7416543301664</v>
      </c>
      <c r="CF34" s="12">
        <f t="shared" si="55"/>
        <v>7.2963533956353999</v>
      </c>
      <c r="CG34" s="10">
        <f t="shared" si="24"/>
        <v>130.75933657634022</v>
      </c>
      <c r="CI34" s="12">
        <f t="shared" si="56"/>
        <v>8.1724585360212636</v>
      </c>
      <c r="CJ34" s="10">
        <f t="shared" si="25"/>
        <v>69.220427631334886</v>
      </c>
      <c r="CL34" s="12">
        <f t="shared" si="57"/>
        <v>4.3262767269584304</v>
      </c>
      <c r="CM34" s="10">
        <f t="shared" si="26"/>
        <v>114.84281862623266</v>
      </c>
    </row>
    <row r="35" spans="1:91" x14ac:dyDescent="0.3">
      <c r="A35">
        <v>49</v>
      </c>
      <c r="B35" s="8">
        <v>38.8125</v>
      </c>
      <c r="D35">
        <v>560</v>
      </c>
      <c r="F35" s="12">
        <f t="shared" si="29"/>
        <v>35</v>
      </c>
      <c r="G35" s="10">
        <f t="shared" si="0"/>
        <v>525</v>
      </c>
      <c r="I35" s="12">
        <f t="shared" si="30"/>
        <v>32.8125</v>
      </c>
      <c r="J35" s="10">
        <f t="shared" si="27"/>
        <v>492.1875</v>
      </c>
      <c r="L35" s="12">
        <f t="shared" si="31"/>
        <v>30.76171875</v>
      </c>
      <c r="M35" s="10">
        <f t="shared" si="28"/>
        <v>461.42578125</v>
      </c>
      <c r="O35" s="12">
        <f t="shared" si="32"/>
        <v>28.839111328125</v>
      </c>
      <c r="P35" s="10">
        <f t="shared" si="1"/>
        <v>342.20695495605469</v>
      </c>
      <c r="R35" s="12">
        <f t="shared" si="33"/>
        <v>21.387934684753418</v>
      </c>
      <c r="S35" s="10">
        <f t="shared" si="2"/>
        <v>320.81902027130127</v>
      </c>
      <c r="U35" s="12">
        <f t="shared" si="34"/>
        <v>20.051188766956329</v>
      </c>
      <c r="V35" s="10">
        <f t="shared" si="3"/>
        <v>300.76783150434494</v>
      </c>
      <c r="X35" s="12">
        <f t="shared" si="35"/>
        <v>18.797989469021559</v>
      </c>
      <c r="Y35" s="10">
        <f t="shared" si="4"/>
        <v>281.96984203532338</v>
      </c>
      <c r="AA35" s="12">
        <f t="shared" si="36"/>
        <v>17.623115127207711</v>
      </c>
      <c r="AB35" s="10">
        <f t="shared" si="5"/>
        <v>264.34672690811567</v>
      </c>
      <c r="AD35" s="12">
        <f t="shared" si="37"/>
        <v>16.521670431757229</v>
      </c>
      <c r="AE35" s="10">
        <f t="shared" si="6"/>
        <v>242.79023591589066</v>
      </c>
      <c r="AG35" s="12">
        <f t="shared" si="38"/>
        <v>15.174389744743166</v>
      </c>
      <c r="AH35" s="10">
        <f t="shared" si="7"/>
        <v>227.6158461711475</v>
      </c>
      <c r="AJ35" s="12">
        <f t="shared" si="39"/>
        <v>14.225990385696718</v>
      </c>
      <c r="AK35" s="10">
        <f t="shared" si="8"/>
        <v>213.38985578545078</v>
      </c>
      <c r="AM35" s="12">
        <f t="shared" si="40"/>
        <v>13.336865986590674</v>
      </c>
      <c r="AN35" s="10">
        <f t="shared" si="9"/>
        <v>200.0529897988601</v>
      </c>
      <c r="AP35" s="12">
        <f t="shared" si="41"/>
        <v>12.503311862428756</v>
      </c>
      <c r="AQ35" s="10">
        <f t="shared" si="10"/>
        <v>187.54967793643135</v>
      </c>
      <c r="AS35" s="12">
        <f t="shared" si="42"/>
        <v>11.721854871026959</v>
      </c>
      <c r="AT35" s="10">
        <f t="shared" si="11"/>
        <v>230.92594273566937</v>
      </c>
      <c r="AV35" s="12">
        <f t="shared" si="43"/>
        <v>14.432871420979335</v>
      </c>
      <c r="AW35" s="10">
        <f t="shared" si="12"/>
        <v>216.49307131469004</v>
      </c>
      <c r="AY35" s="12">
        <f t="shared" si="44"/>
        <v>13.530816957168128</v>
      </c>
      <c r="AZ35" s="10">
        <f t="shared" si="13"/>
        <v>202.96225435752191</v>
      </c>
      <c r="BB35" s="12">
        <f t="shared" si="45"/>
        <v>12.68514089734512</v>
      </c>
      <c r="BC35" s="10">
        <f t="shared" si="14"/>
        <v>190.27711346017679</v>
      </c>
      <c r="BE35" s="12">
        <f t="shared" si="46"/>
        <v>11.89231959126105</v>
      </c>
      <c r="BF35" s="10">
        <f t="shared" si="15"/>
        <v>178.38479386891575</v>
      </c>
      <c r="BH35" s="12">
        <f t="shared" si="47"/>
        <v>11.149049616807234</v>
      </c>
      <c r="BI35" s="10">
        <f t="shared" si="16"/>
        <v>196.57534850686437</v>
      </c>
      <c r="BK35" s="12">
        <f t="shared" si="48"/>
        <v>12.285959281679023</v>
      </c>
      <c r="BL35" s="10">
        <f t="shared" si="17"/>
        <v>184.28938922518535</v>
      </c>
      <c r="BN35" s="12">
        <f t="shared" si="49"/>
        <v>11.518086826574084</v>
      </c>
      <c r="BO35" s="10">
        <f t="shared" si="18"/>
        <v>172.77130239861125</v>
      </c>
      <c r="BQ35" s="12">
        <f t="shared" si="50"/>
        <v>10.798206399913203</v>
      </c>
      <c r="BR35" s="10">
        <f t="shared" si="19"/>
        <v>161.97309599869806</v>
      </c>
      <c r="BT35" s="12">
        <f t="shared" si="51"/>
        <v>10.123318499918629</v>
      </c>
      <c r="BU35" s="10">
        <f t="shared" si="20"/>
        <v>151.84977749877942</v>
      </c>
      <c r="BW35" s="12">
        <f t="shared" si="52"/>
        <v>9.4906110936737136</v>
      </c>
      <c r="BX35" s="10">
        <f t="shared" si="21"/>
        <v>108.57542392986423</v>
      </c>
      <c r="BZ35" s="12">
        <f t="shared" si="53"/>
        <v>6.7859639956165143</v>
      </c>
      <c r="CA35" s="10">
        <f t="shared" si="22"/>
        <v>101.78945993424772</v>
      </c>
      <c r="CC35" s="12">
        <f t="shared" si="54"/>
        <v>6.3618412458904823</v>
      </c>
      <c r="CD35" s="10">
        <f t="shared" si="23"/>
        <v>95.427618688357228</v>
      </c>
      <c r="CF35" s="12">
        <f t="shared" si="55"/>
        <v>5.9642261680223267</v>
      </c>
      <c r="CG35" s="10">
        <f t="shared" si="24"/>
        <v>109.44530093453099</v>
      </c>
      <c r="CI35" s="12">
        <f t="shared" si="56"/>
        <v>6.8403313084081869</v>
      </c>
      <c r="CJ35" s="10">
        <f t="shared" si="25"/>
        <v>122.58687804031895</v>
      </c>
      <c r="CL35" s="12">
        <f t="shared" si="57"/>
        <v>7.6616798775199344</v>
      </c>
      <c r="CM35" s="10">
        <f t="shared" si="26"/>
        <v>64.89415090437646</v>
      </c>
    </row>
    <row r="36" spans="1:91" x14ac:dyDescent="0.3">
      <c r="A36">
        <v>50</v>
      </c>
      <c r="B36" s="8">
        <v>54.5</v>
      </c>
      <c r="D36">
        <v>560</v>
      </c>
      <c r="F36" s="12">
        <f t="shared" si="29"/>
        <v>35</v>
      </c>
      <c r="G36" s="10">
        <f t="shared" si="0"/>
        <v>525</v>
      </c>
      <c r="I36" s="12">
        <f t="shared" si="30"/>
        <v>32.8125</v>
      </c>
      <c r="J36" s="10">
        <f t="shared" si="27"/>
        <v>492.1875</v>
      </c>
      <c r="L36" s="12">
        <f t="shared" si="31"/>
        <v>30.76171875</v>
      </c>
      <c r="M36" s="10">
        <f t="shared" si="28"/>
        <v>461.42578125</v>
      </c>
      <c r="O36" s="12">
        <f t="shared" si="32"/>
        <v>28.839111328125</v>
      </c>
      <c r="P36" s="10">
        <f t="shared" si="1"/>
        <v>432.586669921875</v>
      </c>
      <c r="R36" s="12">
        <f t="shared" si="33"/>
        <v>27.036666870117188</v>
      </c>
      <c r="S36" s="10">
        <f t="shared" si="2"/>
        <v>320.81902027130127</v>
      </c>
      <c r="U36" s="12">
        <f t="shared" si="34"/>
        <v>20.051188766956329</v>
      </c>
      <c r="V36" s="10">
        <f t="shared" si="3"/>
        <v>300.76783150434494</v>
      </c>
      <c r="X36" s="12">
        <f t="shared" si="35"/>
        <v>18.797989469021559</v>
      </c>
      <c r="Y36" s="10">
        <f t="shared" si="4"/>
        <v>281.96984203532338</v>
      </c>
      <c r="AA36" s="12">
        <f t="shared" si="36"/>
        <v>17.623115127207711</v>
      </c>
      <c r="AB36" s="10">
        <f t="shared" si="5"/>
        <v>264.34672690811567</v>
      </c>
      <c r="AD36" s="12">
        <f t="shared" si="37"/>
        <v>16.521670431757229</v>
      </c>
      <c r="AE36" s="10">
        <f t="shared" si="6"/>
        <v>247.82505647635844</v>
      </c>
      <c r="AG36" s="12">
        <f t="shared" si="38"/>
        <v>15.489066029772403</v>
      </c>
      <c r="AH36" s="10">
        <f t="shared" si="7"/>
        <v>227.6158461711475</v>
      </c>
      <c r="AJ36" s="12">
        <f t="shared" si="39"/>
        <v>14.225990385696718</v>
      </c>
      <c r="AK36" s="10">
        <f t="shared" si="8"/>
        <v>213.38985578545078</v>
      </c>
      <c r="AM36" s="12">
        <f t="shared" si="40"/>
        <v>13.336865986590674</v>
      </c>
      <c r="AN36" s="10">
        <f t="shared" si="9"/>
        <v>200.0529897988601</v>
      </c>
      <c r="AP36" s="12">
        <f t="shared" si="41"/>
        <v>12.503311862428756</v>
      </c>
      <c r="AQ36" s="10">
        <f t="shared" si="10"/>
        <v>187.54967793643135</v>
      </c>
      <c r="AS36" s="12">
        <f t="shared" si="42"/>
        <v>11.721854871026959</v>
      </c>
      <c r="AT36" s="10">
        <f t="shared" si="11"/>
        <v>175.8278230654044</v>
      </c>
      <c r="AV36" s="12">
        <f t="shared" si="43"/>
        <v>10.989238941587775</v>
      </c>
      <c r="AW36" s="10">
        <f t="shared" si="12"/>
        <v>216.49307131469004</v>
      </c>
      <c r="AY36" s="12">
        <f t="shared" si="44"/>
        <v>13.530816957168128</v>
      </c>
      <c r="AZ36" s="10">
        <f t="shared" si="13"/>
        <v>202.96225435752191</v>
      </c>
      <c r="BB36" s="12">
        <f t="shared" si="45"/>
        <v>12.68514089734512</v>
      </c>
      <c r="BC36" s="10">
        <f t="shared" si="14"/>
        <v>190.27711346017679</v>
      </c>
      <c r="BE36" s="12">
        <f t="shared" si="46"/>
        <v>11.89231959126105</v>
      </c>
      <c r="BF36" s="10">
        <f t="shared" si="15"/>
        <v>178.38479386891575</v>
      </c>
      <c r="BH36" s="12">
        <f t="shared" si="47"/>
        <v>11.149049616807234</v>
      </c>
      <c r="BI36" s="10">
        <f t="shared" si="16"/>
        <v>167.2357442521085</v>
      </c>
      <c r="BK36" s="12">
        <f t="shared" si="48"/>
        <v>10.452234015756781</v>
      </c>
      <c r="BL36" s="10">
        <f t="shared" si="17"/>
        <v>184.28938922518535</v>
      </c>
      <c r="BN36" s="12">
        <f t="shared" si="49"/>
        <v>11.518086826574084</v>
      </c>
      <c r="BO36" s="10">
        <f t="shared" si="18"/>
        <v>172.77130239861125</v>
      </c>
      <c r="BQ36" s="12">
        <f t="shared" si="50"/>
        <v>10.798206399913203</v>
      </c>
      <c r="BR36" s="10">
        <f t="shared" si="19"/>
        <v>161.97309599869806</v>
      </c>
      <c r="BT36" s="12">
        <f t="shared" si="51"/>
        <v>10.123318499918629</v>
      </c>
      <c r="BU36" s="10">
        <f t="shared" si="20"/>
        <v>151.84977749877942</v>
      </c>
      <c r="BW36" s="12">
        <f t="shared" si="52"/>
        <v>9.4906110936737136</v>
      </c>
      <c r="BX36" s="10">
        <f t="shared" si="21"/>
        <v>142.3591664051057</v>
      </c>
      <c r="BZ36" s="12">
        <f t="shared" si="53"/>
        <v>8.897447900319106</v>
      </c>
      <c r="CA36" s="10">
        <f t="shared" si="22"/>
        <v>101.78945993424772</v>
      </c>
      <c r="CC36" s="12">
        <f t="shared" si="54"/>
        <v>6.3618412458904823</v>
      </c>
      <c r="CD36" s="10">
        <f t="shared" si="23"/>
        <v>95.427618688357228</v>
      </c>
      <c r="CF36" s="12">
        <f t="shared" si="55"/>
        <v>5.9642261680223267</v>
      </c>
      <c r="CG36" s="10">
        <f t="shared" si="24"/>
        <v>89.463392520334907</v>
      </c>
      <c r="CI36" s="12">
        <f t="shared" si="56"/>
        <v>5.5914620325209317</v>
      </c>
      <c r="CJ36" s="10">
        <f t="shared" si="25"/>
        <v>102.60496962612281</v>
      </c>
      <c r="CL36" s="12">
        <f t="shared" si="57"/>
        <v>6.4128106016326756</v>
      </c>
      <c r="CM36" s="10">
        <f t="shared" si="26"/>
        <v>114.92519816279902</v>
      </c>
    </row>
    <row r="37" spans="1:91" x14ac:dyDescent="0.3">
      <c r="A37">
        <v>51</v>
      </c>
      <c r="B37" s="8">
        <v>54.5</v>
      </c>
      <c r="D37">
        <v>786</v>
      </c>
      <c r="F37" s="12">
        <f t="shared" si="29"/>
        <v>49.125</v>
      </c>
      <c r="G37" s="10">
        <f t="shared" si="0"/>
        <v>525</v>
      </c>
      <c r="I37" s="12">
        <f t="shared" si="30"/>
        <v>32.8125</v>
      </c>
      <c r="J37" s="10">
        <f t="shared" si="27"/>
        <v>492.1875</v>
      </c>
      <c r="L37" s="12">
        <f t="shared" si="31"/>
        <v>30.76171875</v>
      </c>
      <c r="M37" s="10">
        <f t="shared" si="28"/>
        <v>461.42578125</v>
      </c>
      <c r="O37" s="12">
        <f t="shared" si="32"/>
        <v>28.839111328125</v>
      </c>
      <c r="P37" s="10">
        <f t="shared" si="1"/>
        <v>432.586669921875</v>
      </c>
      <c r="R37" s="12">
        <f t="shared" si="33"/>
        <v>27.036666870117188</v>
      </c>
      <c r="S37" s="10">
        <f t="shared" si="2"/>
        <v>405.55000305175781</v>
      </c>
      <c r="U37" s="12">
        <f t="shared" si="34"/>
        <v>25.346875190734863</v>
      </c>
      <c r="V37" s="10">
        <f t="shared" si="3"/>
        <v>300.76783150434494</v>
      </c>
      <c r="X37" s="12">
        <f t="shared" si="35"/>
        <v>18.797989469021559</v>
      </c>
      <c r="Y37" s="10">
        <f t="shared" si="4"/>
        <v>281.96984203532338</v>
      </c>
      <c r="AA37" s="12">
        <f t="shared" si="36"/>
        <v>17.623115127207711</v>
      </c>
      <c r="AB37" s="10">
        <f t="shared" si="5"/>
        <v>264.34672690811567</v>
      </c>
      <c r="AD37" s="12">
        <f t="shared" si="37"/>
        <v>16.521670431757229</v>
      </c>
      <c r="AE37" s="10">
        <f t="shared" si="6"/>
        <v>247.82505647635844</v>
      </c>
      <c r="AG37" s="12">
        <f t="shared" si="38"/>
        <v>15.489066029772403</v>
      </c>
      <c r="AH37" s="10">
        <f t="shared" si="7"/>
        <v>232.33599044658604</v>
      </c>
      <c r="AJ37" s="12">
        <f t="shared" si="39"/>
        <v>14.520999402911627</v>
      </c>
      <c r="AK37" s="10">
        <f t="shared" si="8"/>
        <v>213.38985578545078</v>
      </c>
      <c r="AM37" s="12">
        <f t="shared" si="40"/>
        <v>13.336865986590674</v>
      </c>
      <c r="AN37" s="10">
        <f t="shared" si="9"/>
        <v>200.0529897988601</v>
      </c>
      <c r="AP37" s="12">
        <f t="shared" si="41"/>
        <v>12.503311862428756</v>
      </c>
      <c r="AQ37" s="10">
        <f t="shared" si="10"/>
        <v>187.54967793643135</v>
      </c>
      <c r="AS37" s="12">
        <f t="shared" si="42"/>
        <v>11.721854871026959</v>
      </c>
      <c r="AT37" s="10">
        <f t="shared" si="11"/>
        <v>175.8278230654044</v>
      </c>
      <c r="AV37" s="12">
        <f t="shared" si="43"/>
        <v>10.989238941587775</v>
      </c>
      <c r="AW37" s="10">
        <f t="shared" si="12"/>
        <v>164.83858412381662</v>
      </c>
      <c r="AY37" s="12">
        <f t="shared" si="44"/>
        <v>10.302411507738539</v>
      </c>
      <c r="AZ37" s="10">
        <f t="shared" si="13"/>
        <v>202.96225435752191</v>
      </c>
      <c r="BB37" s="12">
        <f t="shared" si="45"/>
        <v>12.68514089734512</v>
      </c>
      <c r="BC37" s="10">
        <f t="shared" si="14"/>
        <v>190.27711346017679</v>
      </c>
      <c r="BE37" s="12">
        <f t="shared" si="46"/>
        <v>11.89231959126105</v>
      </c>
      <c r="BF37" s="10">
        <f t="shared" si="15"/>
        <v>178.38479386891575</v>
      </c>
      <c r="BH37" s="12">
        <f t="shared" si="47"/>
        <v>11.149049616807234</v>
      </c>
      <c r="BI37" s="10">
        <f t="shared" si="16"/>
        <v>167.2357442521085</v>
      </c>
      <c r="BK37" s="12">
        <f t="shared" si="48"/>
        <v>10.452234015756781</v>
      </c>
      <c r="BL37" s="10">
        <f t="shared" si="17"/>
        <v>156.78351023635173</v>
      </c>
      <c r="BN37" s="12">
        <f t="shared" si="49"/>
        <v>9.7989693897719832</v>
      </c>
      <c r="BO37" s="10">
        <f t="shared" si="18"/>
        <v>172.77130239861125</v>
      </c>
      <c r="BQ37" s="12">
        <f t="shared" si="50"/>
        <v>10.798206399913203</v>
      </c>
      <c r="BR37" s="10">
        <f t="shared" si="19"/>
        <v>161.97309599869806</v>
      </c>
      <c r="BT37" s="12">
        <f t="shared" si="51"/>
        <v>10.123318499918629</v>
      </c>
      <c r="BU37" s="10">
        <f t="shared" si="20"/>
        <v>151.84977749877942</v>
      </c>
      <c r="BW37" s="12">
        <f t="shared" si="52"/>
        <v>9.4906110936737136</v>
      </c>
      <c r="BX37" s="10">
        <f t="shared" si="21"/>
        <v>142.3591664051057</v>
      </c>
      <c r="BZ37" s="12">
        <f t="shared" si="53"/>
        <v>8.897447900319106</v>
      </c>
      <c r="CA37" s="10">
        <f t="shared" si="22"/>
        <v>133.4617185047866</v>
      </c>
      <c r="CC37" s="12">
        <f t="shared" si="54"/>
        <v>8.3413574065491627</v>
      </c>
      <c r="CD37" s="10">
        <f t="shared" si="23"/>
        <v>95.427618688357228</v>
      </c>
      <c r="CF37" s="12">
        <f t="shared" si="55"/>
        <v>5.9642261680223267</v>
      </c>
      <c r="CG37" s="10">
        <f t="shared" si="24"/>
        <v>89.463392520334907</v>
      </c>
      <c r="CI37" s="12">
        <f t="shared" si="56"/>
        <v>5.5914620325209317</v>
      </c>
      <c r="CJ37" s="10">
        <f t="shared" si="25"/>
        <v>83.87193048781397</v>
      </c>
      <c r="CL37" s="12">
        <f t="shared" si="57"/>
        <v>5.2419956554883731</v>
      </c>
      <c r="CM37" s="10">
        <f t="shared" si="26"/>
        <v>96.192159024490138</v>
      </c>
    </row>
    <row r="38" spans="1:91" x14ac:dyDescent="0.3">
      <c r="A38">
        <v>52</v>
      </c>
      <c r="B38" s="8">
        <v>54.5</v>
      </c>
      <c r="D38">
        <v>786</v>
      </c>
      <c r="F38" s="12">
        <f t="shared" si="29"/>
        <v>49.125</v>
      </c>
      <c r="G38" s="10">
        <f t="shared" si="0"/>
        <v>736.875</v>
      </c>
      <c r="I38" s="12">
        <f t="shared" si="30"/>
        <v>46.0546875</v>
      </c>
      <c r="J38" s="10">
        <f t="shared" si="27"/>
        <v>492.1875</v>
      </c>
      <c r="L38" s="12">
        <f t="shared" si="31"/>
        <v>30.76171875</v>
      </c>
      <c r="M38" s="10">
        <f t="shared" si="28"/>
        <v>461.42578125</v>
      </c>
      <c r="O38" s="12">
        <f t="shared" si="32"/>
        <v>28.839111328125</v>
      </c>
      <c r="P38" s="10">
        <f t="shared" si="1"/>
        <v>432.586669921875</v>
      </c>
      <c r="R38" s="12">
        <f t="shared" si="33"/>
        <v>27.036666870117188</v>
      </c>
      <c r="S38" s="10">
        <f t="shared" si="2"/>
        <v>405.55000305175781</v>
      </c>
      <c r="U38" s="12">
        <f t="shared" si="34"/>
        <v>25.346875190734863</v>
      </c>
      <c r="V38" s="10">
        <f t="shared" si="3"/>
        <v>380.20312786102295</v>
      </c>
      <c r="X38" s="12">
        <f t="shared" si="35"/>
        <v>23.762695491313934</v>
      </c>
      <c r="Y38" s="10">
        <f t="shared" si="4"/>
        <v>281.96984203532338</v>
      </c>
      <c r="AA38" s="12">
        <f t="shared" si="36"/>
        <v>17.623115127207711</v>
      </c>
      <c r="AB38" s="10">
        <f t="shared" si="5"/>
        <v>264.34672690811567</v>
      </c>
      <c r="AD38" s="12">
        <f t="shared" si="37"/>
        <v>16.521670431757229</v>
      </c>
      <c r="AE38" s="10">
        <f t="shared" si="6"/>
        <v>247.82505647635844</v>
      </c>
      <c r="AG38" s="12">
        <f t="shared" si="38"/>
        <v>15.489066029772403</v>
      </c>
      <c r="AH38" s="10">
        <f t="shared" si="7"/>
        <v>232.33599044658604</v>
      </c>
      <c r="AJ38" s="12">
        <f t="shared" si="39"/>
        <v>14.520999402911627</v>
      </c>
      <c r="AK38" s="10">
        <f t="shared" si="8"/>
        <v>217.81499104367441</v>
      </c>
      <c r="AM38" s="12">
        <f t="shared" si="40"/>
        <v>13.613436940229651</v>
      </c>
      <c r="AN38" s="10">
        <f t="shared" si="9"/>
        <v>200.0529897988601</v>
      </c>
      <c r="AP38" s="12">
        <f t="shared" si="41"/>
        <v>12.503311862428756</v>
      </c>
      <c r="AQ38" s="10">
        <f t="shared" si="10"/>
        <v>187.54967793643135</v>
      </c>
      <c r="AS38" s="12">
        <f t="shared" si="42"/>
        <v>11.721854871026959</v>
      </c>
      <c r="AT38" s="10">
        <f t="shared" si="11"/>
        <v>175.8278230654044</v>
      </c>
      <c r="AV38" s="12">
        <f t="shared" si="43"/>
        <v>10.989238941587775</v>
      </c>
      <c r="AW38" s="10">
        <f t="shared" si="12"/>
        <v>164.83858412381662</v>
      </c>
      <c r="AY38" s="12">
        <f t="shared" si="44"/>
        <v>10.302411507738539</v>
      </c>
      <c r="AZ38" s="10">
        <f t="shared" si="13"/>
        <v>154.53617261607809</v>
      </c>
      <c r="BB38" s="12">
        <f t="shared" si="45"/>
        <v>9.6585107885048807</v>
      </c>
      <c r="BC38" s="10">
        <f t="shared" si="14"/>
        <v>190.27711346017679</v>
      </c>
      <c r="BE38" s="12">
        <f t="shared" si="46"/>
        <v>11.89231959126105</v>
      </c>
      <c r="BF38" s="10">
        <f t="shared" si="15"/>
        <v>178.38479386891575</v>
      </c>
      <c r="BH38" s="12">
        <f t="shared" si="47"/>
        <v>11.149049616807234</v>
      </c>
      <c r="BI38" s="10">
        <f t="shared" si="16"/>
        <v>167.2357442521085</v>
      </c>
      <c r="BK38" s="12">
        <f t="shared" si="48"/>
        <v>10.452234015756781</v>
      </c>
      <c r="BL38" s="10">
        <f t="shared" si="17"/>
        <v>156.78351023635173</v>
      </c>
      <c r="BN38" s="12">
        <f t="shared" si="49"/>
        <v>9.7989693897719832</v>
      </c>
      <c r="BO38" s="10">
        <f t="shared" si="18"/>
        <v>146.98454084657976</v>
      </c>
      <c r="BQ38" s="12">
        <f t="shared" si="50"/>
        <v>9.1865338029112351</v>
      </c>
      <c r="BR38" s="10">
        <f t="shared" si="19"/>
        <v>161.97309599869806</v>
      </c>
      <c r="BT38" s="12">
        <f t="shared" si="51"/>
        <v>10.123318499918629</v>
      </c>
      <c r="BU38" s="10">
        <f t="shared" si="20"/>
        <v>151.84977749877942</v>
      </c>
      <c r="BW38" s="12">
        <f t="shared" si="52"/>
        <v>9.4906110936737136</v>
      </c>
      <c r="BX38" s="10">
        <f t="shared" si="21"/>
        <v>142.3591664051057</v>
      </c>
      <c r="BZ38" s="12">
        <f t="shared" si="53"/>
        <v>8.897447900319106</v>
      </c>
      <c r="CA38" s="10">
        <f t="shared" si="22"/>
        <v>133.4617185047866</v>
      </c>
      <c r="CC38" s="12">
        <f t="shared" si="54"/>
        <v>8.3413574065491627</v>
      </c>
      <c r="CD38" s="10">
        <f t="shared" si="23"/>
        <v>125.12036109823744</v>
      </c>
      <c r="CF38" s="12">
        <f t="shared" si="55"/>
        <v>7.8200225686398399</v>
      </c>
      <c r="CG38" s="10">
        <f t="shared" si="24"/>
        <v>89.463392520334907</v>
      </c>
      <c r="CI38" s="12">
        <f t="shared" si="56"/>
        <v>5.5914620325209317</v>
      </c>
      <c r="CJ38" s="10">
        <f t="shared" si="25"/>
        <v>83.87193048781397</v>
      </c>
      <c r="CL38" s="12">
        <f t="shared" si="57"/>
        <v>5.2419956554883731</v>
      </c>
      <c r="CM38" s="10">
        <f t="shared" si="26"/>
        <v>78.629934832325603</v>
      </c>
    </row>
    <row r="39" spans="1:91" x14ac:dyDescent="0.3">
      <c r="A39">
        <v>53</v>
      </c>
      <c r="B39" s="8">
        <v>54.5</v>
      </c>
      <c r="D39">
        <v>786</v>
      </c>
      <c r="F39" s="12">
        <f t="shared" si="29"/>
        <v>49.125</v>
      </c>
      <c r="G39" s="10">
        <f t="shared" si="0"/>
        <v>736.875</v>
      </c>
      <c r="I39" s="12">
        <f t="shared" si="30"/>
        <v>46.0546875</v>
      </c>
      <c r="J39" s="10">
        <f t="shared" si="27"/>
        <v>690.8203125</v>
      </c>
      <c r="L39" s="12">
        <f t="shared" si="31"/>
        <v>43.17626953125</v>
      </c>
      <c r="M39" s="10">
        <f t="shared" si="28"/>
        <v>461.42578125</v>
      </c>
      <c r="O39" s="12">
        <f t="shared" si="32"/>
        <v>28.839111328125</v>
      </c>
      <c r="P39" s="10">
        <f t="shared" si="1"/>
        <v>432.586669921875</v>
      </c>
      <c r="R39" s="12">
        <f t="shared" si="33"/>
        <v>27.036666870117188</v>
      </c>
      <c r="S39" s="10">
        <f t="shared" si="2"/>
        <v>405.55000305175781</v>
      </c>
      <c r="U39" s="12">
        <f t="shared" si="34"/>
        <v>25.346875190734863</v>
      </c>
      <c r="V39" s="10">
        <f t="shared" si="3"/>
        <v>380.20312786102295</v>
      </c>
      <c r="X39" s="12">
        <f t="shared" si="35"/>
        <v>23.762695491313934</v>
      </c>
      <c r="Y39" s="10">
        <f t="shared" si="4"/>
        <v>356.44043236970901</v>
      </c>
      <c r="AA39" s="12">
        <f t="shared" si="36"/>
        <v>22.277527023106813</v>
      </c>
      <c r="AB39" s="10">
        <f t="shared" si="5"/>
        <v>264.34672690811567</v>
      </c>
      <c r="AD39" s="12">
        <f t="shared" si="37"/>
        <v>16.521670431757229</v>
      </c>
      <c r="AE39" s="10">
        <f t="shared" si="6"/>
        <v>247.82505647635844</v>
      </c>
      <c r="AG39" s="12">
        <f t="shared" si="38"/>
        <v>15.489066029772403</v>
      </c>
      <c r="AH39" s="10">
        <f t="shared" si="7"/>
        <v>232.33599044658604</v>
      </c>
      <c r="AJ39" s="12">
        <f t="shared" si="39"/>
        <v>14.520999402911627</v>
      </c>
      <c r="AK39" s="10">
        <f t="shared" si="8"/>
        <v>217.81499104367441</v>
      </c>
      <c r="AM39" s="12">
        <f t="shared" si="40"/>
        <v>13.613436940229651</v>
      </c>
      <c r="AN39" s="10">
        <f t="shared" si="9"/>
        <v>204.20155410344475</v>
      </c>
      <c r="AP39" s="12">
        <f t="shared" si="41"/>
        <v>12.762597131465297</v>
      </c>
      <c r="AQ39" s="10">
        <f t="shared" si="10"/>
        <v>187.54967793643135</v>
      </c>
      <c r="AS39" s="12">
        <f t="shared" si="42"/>
        <v>11.721854871026959</v>
      </c>
      <c r="AT39" s="10">
        <f t="shared" si="11"/>
        <v>175.8278230654044</v>
      </c>
      <c r="AV39" s="12">
        <f t="shared" si="43"/>
        <v>10.989238941587775</v>
      </c>
      <c r="AW39" s="10">
        <f t="shared" si="12"/>
        <v>164.83858412381662</v>
      </c>
      <c r="AY39" s="12">
        <f t="shared" si="44"/>
        <v>10.302411507738539</v>
      </c>
      <c r="AZ39" s="10">
        <f t="shared" si="13"/>
        <v>154.53617261607809</v>
      </c>
      <c r="BB39" s="12">
        <f t="shared" si="45"/>
        <v>9.6585107885048807</v>
      </c>
      <c r="BC39" s="10">
        <f t="shared" si="14"/>
        <v>144.87766182757321</v>
      </c>
      <c r="BE39" s="12">
        <f t="shared" si="46"/>
        <v>9.0548538642233254</v>
      </c>
      <c r="BF39" s="10">
        <f t="shared" si="15"/>
        <v>178.38479386891575</v>
      </c>
      <c r="BH39" s="12">
        <f t="shared" si="47"/>
        <v>11.149049616807234</v>
      </c>
      <c r="BI39" s="10">
        <f t="shared" si="16"/>
        <v>167.2357442521085</v>
      </c>
      <c r="BK39" s="12">
        <f t="shared" si="48"/>
        <v>10.452234015756781</v>
      </c>
      <c r="BL39" s="10">
        <f t="shared" si="17"/>
        <v>156.78351023635173</v>
      </c>
      <c r="BN39" s="12">
        <f t="shared" si="49"/>
        <v>9.7989693897719832</v>
      </c>
      <c r="BO39" s="10">
        <f t="shared" si="18"/>
        <v>146.98454084657976</v>
      </c>
      <c r="BQ39" s="12">
        <f t="shared" si="50"/>
        <v>9.1865338029112351</v>
      </c>
      <c r="BR39" s="10">
        <f t="shared" si="19"/>
        <v>137.79800704366852</v>
      </c>
      <c r="BT39" s="12">
        <f t="shared" si="51"/>
        <v>8.6123754402292825</v>
      </c>
      <c r="BU39" s="10">
        <f t="shared" si="20"/>
        <v>151.84977749877942</v>
      </c>
      <c r="BW39" s="12">
        <f t="shared" si="52"/>
        <v>9.4906110936737136</v>
      </c>
      <c r="BX39" s="10">
        <f t="shared" si="21"/>
        <v>142.3591664051057</v>
      </c>
      <c r="BZ39" s="12">
        <f t="shared" si="53"/>
        <v>8.897447900319106</v>
      </c>
      <c r="CA39" s="10">
        <f t="shared" si="22"/>
        <v>133.4617185047866</v>
      </c>
      <c r="CC39" s="12">
        <f t="shared" si="54"/>
        <v>8.3413574065491627</v>
      </c>
      <c r="CD39" s="10">
        <f t="shared" si="23"/>
        <v>125.12036109823744</v>
      </c>
      <c r="CF39" s="12">
        <f t="shared" si="55"/>
        <v>7.8200225686398399</v>
      </c>
      <c r="CG39" s="10">
        <f t="shared" si="24"/>
        <v>117.3003385295976</v>
      </c>
      <c r="CI39" s="12">
        <f t="shared" si="56"/>
        <v>7.3312711580998497</v>
      </c>
      <c r="CJ39" s="10">
        <f t="shared" si="25"/>
        <v>83.87193048781397</v>
      </c>
      <c r="CL39" s="12">
        <f t="shared" si="57"/>
        <v>5.2419956554883731</v>
      </c>
      <c r="CM39" s="10">
        <f t="shared" si="26"/>
        <v>78.629934832325603</v>
      </c>
    </row>
    <row r="40" spans="1:91" x14ac:dyDescent="0.3">
      <c r="A40">
        <v>54</v>
      </c>
      <c r="B40" s="8">
        <v>54.5</v>
      </c>
      <c r="D40">
        <v>786</v>
      </c>
      <c r="F40" s="12">
        <f t="shared" si="29"/>
        <v>49.125</v>
      </c>
      <c r="G40" s="10">
        <f t="shared" si="0"/>
        <v>736.875</v>
      </c>
      <c r="I40" s="12">
        <f t="shared" si="30"/>
        <v>46.0546875</v>
      </c>
      <c r="J40" s="10">
        <f t="shared" si="27"/>
        <v>690.8203125</v>
      </c>
      <c r="L40" s="12">
        <f t="shared" si="31"/>
        <v>43.17626953125</v>
      </c>
      <c r="M40" s="10">
        <f t="shared" si="28"/>
        <v>647.64404296875</v>
      </c>
      <c r="O40" s="12">
        <f t="shared" si="32"/>
        <v>40.477752685546875</v>
      </c>
      <c r="P40" s="10">
        <f t="shared" si="1"/>
        <v>432.586669921875</v>
      </c>
      <c r="R40" s="12">
        <f t="shared" si="33"/>
        <v>27.036666870117188</v>
      </c>
      <c r="S40" s="10">
        <f t="shared" si="2"/>
        <v>405.55000305175781</v>
      </c>
      <c r="U40" s="12">
        <f t="shared" si="34"/>
        <v>25.346875190734863</v>
      </c>
      <c r="V40" s="10">
        <f t="shared" si="3"/>
        <v>380.20312786102295</v>
      </c>
      <c r="X40" s="12">
        <f t="shared" si="35"/>
        <v>23.762695491313934</v>
      </c>
      <c r="Y40" s="10">
        <f t="shared" si="4"/>
        <v>356.44043236970901</v>
      </c>
      <c r="AA40" s="12">
        <f t="shared" si="36"/>
        <v>22.277527023106813</v>
      </c>
      <c r="AB40" s="10">
        <f t="shared" si="5"/>
        <v>334.1629053466022</v>
      </c>
      <c r="AD40" s="12">
        <f t="shared" si="37"/>
        <v>20.885181584162638</v>
      </c>
      <c r="AE40" s="10">
        <f t="shared" si="6"/>
        <v>247.82505647635844</v>
      </c>
      <c r="AG40" s="12">
        <f t="shared" si="38"/>
        <v>15.489066029772403</v>
      </c>
      <c r="AH40" s="10">
        <f t="shared" si="7"/>
        <v>232.33599044658604</v>
      </c>
      <c r="AJ40" s="12">
        <f t="shared" si="39"/>
        <v>14.520999402911627</v>
      </c>
      <c r="AK40" s="10">
        <f t="shared" si="8"/>
        <v>217.81499104367441</v>
      </c>
      <c r="AM40" s="12">
        <f t="shared" si="40"/>
        <v>13.613436940229651</v>
      </c>
      <c r="AN40" s="10">
        <f t="shared" si="9"/>
        <v>204.20155410344475</v>
      </c>
      <c r="AP40" s="12">
        <f t="shared" si="41"/>
        <v>12.762597131465297</v>
      </c>
      <c r="AQ40" s="10">
        <f t="shared" si="10"/>
        <v>191.43895697197945</v>
      </c>
      <c r="AS40" s="12">
        <f t="shared" si="42"/>
        <v>11.964934810748716</v>
      </c>
      <c r="AT40" s="10">
        <f t="shared" si="11"/>
        <v>175.8278230654044</v>
      </c>
      <c r="AV40" s="12">
        <f t="shared" si="43"/>
        <v>10.989238941587775</v>
      </c>
      <c r="AW40" s="10">
        <f t="shared" si="12"/>
        <v>164.83858412381662</v>
      </c>
      <c r="AY40" s="12">
        <f t="shared" si="44"/>
        <v>10.302411507738539</v>
      </c>
      <c r="AZ40" s="10">
        <f t="shared" si="13"/>
        <v>154.53617261607809</v>
      </c>
      <c r="BB40" s="12">
        <f t="shared" si="45"/>
        <v>9.6585107885048807</v>
      </c>
      <c r="BC40" s="10">
        <f t="shared" si="14"/>
        <v>144.87766182757321</v>
      </c>
      <c r="BE40" s="12">
        <f t="shared" si="46"/>
        <v>9.0548538642233254</v>
      </c>
      <c r="BF40" s="10">
        <f t="shared" si="15"/>
        <v>135.82280796334987</v>
      </c>
      <c r="BH40" s="12">
        <f t="shared" si="47"/>
        <v>8.4889254977093671</v>
      </c>
      <c r="BI40" s="10">
        <f t="shared" si="16"/>
        <v>167.2357442521085</v>
      </c>
      <c r="BK40" s="12">
        <f t="shared" si="48"/>
        <v>10.452234015756781</v>
      </c>
      <c r="BL40" s="10">
        <f t="shared" si="17"/>
        <v>156.78351023635173</v>
      </c>
      <c r="BN40" s="12">
        <f t="shared" si="49"/>
        <v>9.7989693897719832</v>
      </c>
      <c r="BO40" s="10">
        <f t="shared" si="18"/>
        <v>146.98454084657976</v>
      </c>
      <c r="BQ40" s="12">
        <f t="shared" si="50"/>
        <v>9.1865338029112351</v>
      </c>
      <c r="BR40" s="10">
        <f t="shared" si="19"/>
        <v>137.79800704366852</v>
      </c>
      <c r="BT40" s="12">
        <f t="shared" si="51"/>
        <v>8.6123754402292825</v>
      </c>
      <c r="BU40" s="10">
        <f t="shared" si="20"/>
        <v>129.18563160343925</v>
      </c>
      <c r="BW40" s="12">
        <f t="shared" si="52"/>
        <v>8.074101975214953</v>
      </c>
      <c r="BX40" s="10">
        <f t="shared" si="21"/>
        <v>142.3591664051057</v>
      </c>
      <c r="BZ40" s="12">
        <f t="shared" si="53"/>
        <v>8.897447900319106</v>
      </c>
      <c r="CA40" s="10">
        <f t="shared" si="22"/>
        <v>133.4617185047866</v>
      </c>
      <c r="CC40" s="12">
        <f t="shared" si="54"/>
        <v>8.3413574065491627</v>
      </c>
      <c r="CD40" s="10">
        <f t="shared" si="23"/>
        <v>125.12036109823744</v>
      </c>
      <c r="CF40" s="12">
        <f t="shared" si="55"/>
        <v>7.8200225686398399</v>
      </c>
      <c r="CG40" s="10">
        <f t="shared" si="24"/>
        <v>117.3003385295976</v>
      </c>
      <c r="CI40" s="12">
        <f t="shared" si="56"/>
        <v>7.3312711580998497</v>
      </c>
      <c r="CJ40" s="10">
        <f t="shared" si="25"/>
        <v>109.96906737149774</v>
      </c>
      <c r="CL40" s="12">
        <f t="shared" si="57"/>
        <v>6.873066710718609</v>
      </c>
      <c r="CM40" s="10">
        <f t="shared" si="26"/>
        <v>78.629934832325603</v>
      </c>
    </row>
    <row r="41" spans="1:91" x14ac:dyDescent="0.3">
      <c r="A41">
        <v>55</v>
      </c>
      <c r="B41" s="8">
        <v>56.125</v>
      </c>
      <c r="D41">
        <v>786</v>
      </c>
      <c r="F41" s="12">
        <f t="shared" si="29"/>
        <v>49.125</v>
      </c>
      <c r="G41" s="10">
        <f t="shared" si="0"/>
        <v>736.875</v>
      </c>
      <c r="I41" s="12">
        <f t="shared" si="30"/>
        <v>46.0546875</v>
      </c>
      <c r="J41" s="10">
        <f t="shared" si="27"/>
        <v>690.8203125</v>
      </c>
      <c r="L41" s="12">
        <f t="shared" si="31"/>
        <v>43.17626953125</v>
      </c>
      <c r="M41" s="10">
        <f t="shared" si="28"/>
        <v>647.64404296875</v>
      </c>
      <c r="O41" s="12">
        <f t="shared" si="32"/>
        <v>40.477752685546875</v>
      </c>
      <c r="P41" s="10">
        <f t="shared" si="1"/>
        <v>607.16629028320312</v>
      </c>
      <c r="R41" s="12">
        <f t="shared" si="33"/>
        <v>37.947893142700195</v>
      </c>
      <c r="S41" s="10">
        <f t="shared" si="2"/>
        <v>405.55000305175781</v>
      </c>
      <c r="U41" s="12">
        <f t="shared" si="34"/>
        <v>25.346875190734863</v>
      </c>
      <c r="V41" s="10">
        <f t="shared" si="3"/>
        <v>380.20312786102295</v>
      </c>
      <c r="X41" s="12">
        <f t="shared" si="35"/>
        <v>23.762695491313934</v>
      </c>
      <c r="Y41" s="10">
        <f t="shared" si="4"/>
        <v>356.44043236970901</v>
      </c>
      <c r="AA41" s="12">
        <f t="shared" si="36"/>
        <v>22.277527023106813</v>
      </c>
      <c r="AB41" s="10">
        <f t="shared" si="5"/>
        <v>334.1629053466022</v>
      </c>
      <c r="AD41" s="12">
        <f t="shared" si="37"/>
        <v>20.885181584162638</v>
      </c>
      <c r="AE41" s="10">
        <f t="shared" si="6"/>
        <v>313.27772376243956</v>
      </c>
      <c r="AG41" s="12">
        <f t="shared" si="38"/>
        <v>19.579857735152473</v>
      </c>
      <c r="AH41" s="10">
        <f t="shared" si="7"/>
        <v>232.33599044658604</v>
      </c>
      <c r="AJ41" s="12">
        <f t="shared" si="39"/>
        <v>14.520999402911627</v>
      </c>
      <c r="AK41" s="10">
        <f t="shared" si="8"/>
        <v>217.81499104367441</v>
      </c>
      <c r="AM41" s="12">
        <f t="shared" si="40"/>
        <v>13.613436940229651</v>
      </c>
      <c r="AN41" s="10">
        <f t="shared" si="9"/>
        <v>204.20155410344475</v>
      </c>
      <c r="AP41" s="12">
        <f t="shared" si="41"/>
        <v>12.762597131465297</v>
      </c>
      <c r="AQ41" s="10">
        <f t="shared" si="10"/>
        <v>191.43895697197945</v>
      </c>
      <c r="AS41" s="12">
        <f t="shared" si="42"/>
        <v>11.964934810748716</v>
      </c>
      <c r="AT41" s="10">
        <f t="shared" si="11"/>
        <v>179.47402216123072</v>
      </c>
      <c r="AV41" s="12">
        <f t="shared" si="43"/>
        <v>11.21712638507692</v>
      </c>
      <c r="AW41" s="10">
        <f t="shared" si="12"/>
        <v>164.83858412381662</v>
      </c>
      <c r="AY41" s="12">
        <f t="shared" si="44"/>
        <v>10.302411507738539</v>
      </c>
      <c r="AZ41" s="10">
        <f t="shared" si="13"/>
        <v>154.53617261607809</v>
      </c>
      <c r="BB41" s="12">
        <f t="shared" si="45"/>
        <v>9.6585107885048807</v>
      </c>
      <c r="BC41" s="10">
        <f t="shared" si="14"/>
        <v>144.87766182757321</v>
      </c>
      <c r="BE41" s="12">
        <f t="shared" si="46"/>
        <v>9.0548538642233254</v>
      </c>
      <c r="BF41" s="10">
        <f t="shared" si="15"/>
        <v>135.82280796334987</v>
      </c>
      <c r="BH41" s="12">
        <f t="shared" si="47"/>
        <v>8.4889254977093671</v>
      </c>
      <c r="BI41" s="10">
        <f t="shared" si="16"/>
        <v>127.3338824656405</v>
      </c>
      <c r="BK41" s="12">
        <f t="shared" si="48"/>
        <v>7.9583676541025312</v>
      </c>
      <c r="BL41" s="10">
        <f t="shared" si="17"/>
        <v>156.78351023635173</v>
      </c>
      <c r="BN41" s="12">
        <f t="shared" si="49"/>
        <v>9.7989693897719832</v>
      </c>
      <c r="BO41" s="10">
        <f t="shared" si="18"/>
        <v>146.98454084657976</v>
      </c>
      <c r="BQ41" s="12">
        <f t="shared" si="50"/>
        <v>9.1865338029112351</v>
      </c>
      <c r="BR41" s="10">
        <f t="shared" si="19"/>
        <v>137.79800704366852</v>
      </c>
      <c r="BT41" s="12">
        <f t="shared" si="51"/>
        <v>8.6123754402292825</v>
      </c>
      <c r="BU41" s="10">
        <f t="shared" si="20"/>
        <v>129.18563160343925</v>
      </c>
      <c r="BW41" s="12">
        <f t="shared" si="52"/>
        <v>8.074101975214953</v>
      </c>
      <c r="BX41" s="10">
        <f t="shared" si="21"/>
        <v>121.11152962822429</v>
      </c>
      <c r="BZ41" s="12">
        <f t="shared" si="53"/>
        <v>7.5694706017640181</v>
      </c>
      <c r="CA41" s="10">
        <f t="shared" si="22"/>
        <v>133.4617185047866</v>
      </c>
      <c r="CC41" s="12">
        <f t="shared" si="54"/>
        <v>8.3413574065491627</v>
      </c>
      <c r="CD41" s="10">
        <f t="shared" si="23"/>
        <v>125.12036109823744</v>
      </c>
      <c r="CF41" s="12">
        <f t="shared" si="55"/>
        <v>7.8200225686398399</v>
      </c>
      <c r="CG41" s="10">
        <f t="shared" si="24"/>
        <v>117.3003385295976</v>
      </c>
      <c r="CI41" s="12">
        <f t="shared" si="56"/>
        <v>7.3312711580998497</v>
      </c>
      <c r="CJ41" s="10">
        <f t="shared" si="25"/>
        <v>109.96906737149774</v>
      </c>
      <c r="CL41" s="12">
        <f t="shared" si="57"/>
        <v>6.873066710718609</v>
      </c>
      <c r="CM41" s="10">
        <f t="shared" si="26"/>
        <v>103.09600066077914</v>
      </c>
    </row>
    <row r="42" spans="1:91" x14ac:dyDescent="0.3">
      <c r="A42">
        <v>56</v>
      </c>
      <c r="B42" s="8">
        <v>56.125</v>
      </c>
      <c r="D42">
        <v>808</v>
      </c>
      <c r="F42" s="12">
        <f t="shared" si="29"/>
        <v>50.5</v>
      </c>
      <c r="G42" s="10">
        <f t="shared" si="0"/>
        <v>736.875</v>
      </c>
      <c r="I42" s="12">
        <f t="shared" si="30"/>
        <v>46.0546875</v>
      </c>
      <c r="J42" s="10">
        <f t="shared" si="27"/>
        <v>690.8203125</v>
      </c>
      <c r="L42" s="12">
        <f t="shared" si="31"/>
        <v>43.17626953125</v>
      </c>
      <c r="M42" s="10">
        <f t="shared" si="28"/>
        <v>647.64404296875</v>
      </c>
      <c r="O42" s="12">
        <f t="shared" si="32"/>
        <v>40.477752685546875</v>
      </c>
      <c r="P42" s="10">
        <f t="shared" si="1"/>
        <v>607.16629028320312</v>
      </c>
      <c r="R42" s="12">
        <f t="shared" si="33"/>
        <v>37.947893142700195</v>
      </c>
      <c r="S42" s="10">
        <f t="shared" si="2"/>
        <v>569.21839714050293</v>
      </c>
      <c r="U42" s="12">
        <f t="shared" si="34"/>
        <v>35.576149821281433</v>
      </c>
      <c r="V42" s="10">
        <f t="shared" si="3"/>
        <v>380.20312786102295</v>
      </c>
      <c r="X42" s="12">
        <f t="shared" si="35"/>
        <v>23.762695491313934</v>
      </c>
      <c r="Y42" s="10">
        <f t="shared" si="4"/>
        <v>356.44043236970901</v>
      </c>
      <c r="AA42" s="12">
        <f t="shared" si="36"/>
        <v>22.277527023106813</v>
      </c>
      <c r="AB42" s="10">
        <f t="shared" si="5"/>
        <v>334.1629053466022</v>
      </c>
      <c r="AD42" s="12">
        <f t="shared" si="37"/>
        <v>20.885181584162638</v>
      </c>
      <c r="AE42" s="10">
        <f t="shared" si="6"/>
        <v>313.27772376243956</v>
      </c>
      <c r="AG42" s="12">
        <f t="shared" si="38"/>
        <v>19.579857735152473</v>
      </c>
      <c r="AH42" s="10">
        <f t="shared" si="7"/>
        <v>293.69786602728709</v>
      </c>
      <c r="AJ42" s="12">
        <f t="shared" si="39"/>
        <v>18.356116626705443</v>
      </c>
      <c r="AK42" s="10">
        <f t="shared" si="8"/>
        <v>217.81499104367441</v>
      </c>
      <c r="AM42" s="12">
        <f t="shared" si="40"/>
        <v>13.613436940229651</v>
      </c>
      <c r="AN42" s="10">
        <f t="shared" si="9"/>
        <v>204.20155410344475</v>
      </c>
      <c r="AP42" s="12">
        <f t="shared" si="41"/>
        <v>12.762597131465297</v>
      </c>
      <c r="AQ42" s="10">
        <f t="shared" si="10"/>
        <v>191.43895697197945</v>
      </c>
      <c r="AS42" s="12">
        <f t="shared" si="42"/>
        <v>11.964934810748716</v>
      </c>
      <c r="AT42" s="10">
        <f t="shared" si="11"/>
        <v>179.47402216123072</v>
      </c>
      <c r="AV42" s="12">
        <f t="shared" si="43"/>
        <v>11.21712638507692</v>
      </c>
      <c r="AW42" s="10">
        <f t="shared" si="12"/>
        <v>168.25689577615381</v>
      </c>
      <c r="AY42" s="12">
        <f t="shared" si="44"/>
        <v>10.516055986009613</v>
      </c>
      <c r="AZ42" s="10">
        <f t="shared" si="13"/>
        <v>154.53617261607809</v>
      </c>
      <c r="BB42" s="12">
        <f t="shared" si="45"/>
        <v>9.6585107885048807</v>
      </c>
      <c r="BC42" s="10">
        <f t="shared" si="14"/>
        <v>144.87766182757321</v>
      </c>
      <c r="BE42" s="12">
        <f t="shared" si="46"/>
        <v>9.0548538642233254</v>
      </c>
      <c r="BF42" s="10">
        <f t="shared" si="15"/>
        <v>135.82280796334987</v>
      </c>
      <c r="BH42" s="12">
        <f t="shared" si="47"/>
        <v>8.4889254977093671</v>
      </c>
      <c r="BI42" s="10">
        <f t="shared" si="16"/>
        <v>127.3338824656405</v>
      </c>
      <c r="BK42" s="12">
        <f t="shared" si="48"/>
        <v>7.9583676541025312</v>
      </c>
      <c r="BL42" s="10">
        <f t="shared" si="17"/>
        <v>119.37551481153797</v>
      </c>
      <c r="BN42" s="12">
        <f t="shared" si="49"/>
        <v>7.460969675721123</v>
      </c>
      <c r="BO42" s="10">
        <f t="shared" si="18"/>
        <v>146.98454084657976</v>
      </c>
      <c r="BQ42" s="12">
        <f t="shared" si="50"/>
        <v>9.1865338029112351</v>
      </c>
      <c r="BR42" s="10">
        <f t="shared" si="19"/>
        <v>137.79800704366852</v>
      </c>
      <c r="BT42" s="12">
        <f t="shared" si="51"/>
        <v>8.6123754402292825</v>
      </c>
      <c r="BU42" s="10">
        <f t="shared" si="20"/>
        <v>129.18563160343925</v>
      </c>
      <c r="BW42" s="12">
        <f t="shared" si="52"/>
        <v>8.074101975214953</v>
      </c>
      <c r="BX42" s="10">
        <f t="shared" si="21"/>
        <v>121.11152962822429</v>
      </c>
      <c r="BZ42" s="12">
        <f t="shared" si="53"/>
        <v>7.5694706017640181</v>
      </c>
      <c r="CA42" s="10">
        <f t="shared" si="22"/>
        <v>113.54205902646027</v>
      </c>
      <c r="CC42" s="12">
        <f t="shared" si="54"/>
        <v>7.0963786891537666</v>
      </c>
      <c r="CD42" s="10">
        <f t="shared" si="23"/>
        <v>125.12036109823744</v>
      </c>
      <c r="CF42" s="12">
        <f t="shared" si="55"/>
        <v>7.8200225686398399</v>
      </c>
      <c r="CG42" s="10">
        <f t="shared" si="24"/>
        <v>117.3003385295976</v>
      </c>
      <c r="CI42" s="12">
        <f t="shared" si="56"/>
        <v>7.3312711580998497</v>
      </c>
      <c r="CJ42" s="10">
        <f t="shared" si="25"/>
        <v>109.96906737149774</v>
      </c>
      <c r="CL42" s="12">
        <f t="shared" si="57"/>
        <v>6.873066710718609</v>
      </c>
      <c r="CM42" s="10">
        <f t="shared" si="26"/>
        <v>103.09600066077914</v>
      </c>
    </row>
    <row r="43" spans="1:91" x14ac:dyDescent="0.3">
      <c r="A43">
        <v>57</v>
      </c>
      <c r="B43" s="8">
        <v>56.125</v>
      </c>
      <c r="D43">
        <v>808</v>
      </c>
      <c r="F43" s="12">
        <f t="shared" si="29"/>
        <v>50.5</v>
      </c>
      <c r="G43" s="10">
        <f t="shared" si="0"/>
        <v>757.5</v>
      </c>
      <c r="I43" s="12">
        <f t="shared" si="30"/>
        <v>47.34375</v>
      </c>
      <c r="J43" s="10">
        <f t="shared" si="27"/>
        <v>690.8203125</v>
      </c>
      <c r="L43" s="12">
        <f t="shared" si="31"/>
        <v>43.17626953125</v>
      </c>
      <c r="M43" s="10">
        <f t="shared" si="28"/>
        <v>647.64404296875</v>
      </c>
      <c r="O43" s="12">
        <f t="shared" si="32"/>
        <v>40.477752685546875</v>
      </c>
      <c r="P43" s="10">
        <f t="shared" si="1"/>
        <v>607.16629028320312</v>
      </c>
      <c r="R43" s="12">
        <f t="shared" si="33"/>
        <v>37.947893142700195</v>
      </c>
      <c r="S43" s="10">
        <f t="shared" si="2"/>
        <v>569.21839714050293</v>
      </c>
      <c r="U43" s="12">
        <f t="shared" si="34"/>
        <v>35.576149821281433</v>
      </c>
      <c r="V43" s="10">
        <f t="shared" si="3"/>
        <v>533.6422473192215</v>
      </c>
      <c r="X43" s="12">
        <f t="shared" si="35"/>
        <v>33.352640457451344</v>
      </c>
      <c r="Y43" s="10">
        <f t="shared" si="4"/>
        <v>356.44043236970901</v>
      </c>
      <c r="AA43" s="12">
        <f t="shared" si="36"/>
        <v>22.277527023106813</v>
      </c>
      <c r="AB43" s="10">
        <f t="shared" si="5"/>
        <v>334.1629053466022</v>
      </c>
      <c r="AD43" s="12">
        <f t="shared" si="37"/>
        <v>20.885181584162638</v>
      </c>
      <c r="AE43" s="10">
        <f t="shared" si="6"/>
        <v>313.27772376243956</v>
      </c>
      <c r="AG43" s="12">
        <f t="shared" si="38"/>
        <v>19.579857735152473</v>
      </c>
      <c r="AH43" s="10">
        <f t="shared" si="7"/>
        <v>293.69786602728709</v>
      </c>
      <c r="AJ43" s="12">
        <f t="shared" si="39"/>
        <v>18.356116626705443</v>
      </c>
      <c r="AK43" s="10">
        <f t="shared" si="8"/>
        <v>275.34174940058165</v>
      </c>
      <c r="AM43" s="12">
        <f t="shared" si="40"/>
        <v>17.208859337536353</v>
      </c>
      <c r="AN43" s="10">
        <f t="shared" si="9"/>
        <v>204.20155410344475</v>
      </c>
      <c r="AP43" s="12">
        <f t="shared" si="41"/>
        <v>12.762597131465297</v>
      </c>
      <c r="AQ43" s="10">
        <f t="shared" si="10"/>
        <v>191.43895697197945</v>
      </c>
      <c r="AS43" s="12">
        <f t="shared" si="42"/>
        <v>11.964934810748716</v>
      </c>
      <c r="AT43" s="10">
        <f t="shared" si="11"/>
        <v>179.47402216123072</v>
      </c>
      <c r="AV43" s="12">
        <f t="shared" si="43"/>
        <v>11.21712638507692</v>
      </c>
      <c r="AW43" s="10">
        <f t="shared" si="12"/>
        <v>168.25689577615381</v>
      </c>
      <c r="AY43" s="12">
        <f t="shared" si="44"/>
        <v>10.516055986009613</v>
      </c>
      <c r="AZ43" s="10">
        <f t="shared" si="13"/>
        <v>157.74083979014421</v>
      </c>
      <c r="BB43" s="12">
        <f t="shared" si="45"/>
        <v>9.8588024868840129</v>
      </c>
      <c r="BC43" s="10">
        <f t="shared" si="14"/>
        <v>144.87766182757321</v>
      </c>
      <c r="BE43" s="12">
        <f t="shared" si="46"/>
        <v>9.0548538642233254</v>
      </c>
      <c r="BF43" s="10">
        <f t="shared" si="15"/>
        <v>135.82280796334987</v>
      </c>
      <c r="BH43" s="12">
        <f t="shared" si="47"/>
        <v>8.4889254977093671</v>
      </c>
      <c r="BI43" s="10">
        <f t="shared" si="16"/>
        <v>127.3338824656405</v>
      </c>
      <c r="BK43" s="12">
        <f t="shared" si="48"/>
        <v>7.9583676541025312</v>
      </c>
      <c r="BL43" s="10">
        <f t="shared" si="17"/>
        <v>119.37551481153797</v>
      </c>
      <c r="BN43" s="12">
        <f t="shared" si="49"/>
        <v>7.460969675721123</v>
      </c>
      <c r="BO43" s="10">
        <f t="shared" si="18"/>
        <v>111.91454513581685</v>
      </c>
      <c r="BQ43" s="12">
        <f t="shared" si="50"/>
        <v>6.9946590709885532</v>
      </c>
      <c r="BR43" s="10">
        <f t="shared" si="19"/>
        <v>137.79800704366852</v>
      </c>
      <c r="BT43" s="12">
        <f t="shared" si="51"/>
        <v>8.6123754402292825</v>
      </c>
      <c r="BU43" s="10">
        <f t="shared" si="20"/>
        <v>129.18563160343925</v>
      </c>
      <c r="BW43" s="12">
        <f t="shared" si="52"/>
        <v>8.074101975214953</v>
      </c>
      <c r="BX43" s="10">
        <f t="shared" si="21"/>
        <v>121.11152962822429</v>
      </c>
      <c r="BZ43" s="12">
        <f t="shared" si="53"/>
        <v>7.5694706017640181</v>
      </c>
      <c r="CA43" s="10">
        <f t="shared" si="22"/>
        <v>113.54205902646027</v>
      </c>
      <c r="CC43" s="12">
        <f t="shared" si="54"/>
        <v>7.0963786891537666</v>
      </c>
      <c r="CD43" s="10">
        <f t="shared" si="23"/>
        <v>106.4456803373065</v>
      </c>
      <c r="CF43" s="12">
        <f t="shared" si="55"/>
        <v>6.6528550210816562</v>
      </c>
      <c r="CG43" s="10">
        <f t="shared" si="24"/>
        <v>117.3003385295976</v>
      </c>
      <c r="CI43" s="12">
        <f t="shared" si="56"/>
        <v>7.3312711580998497</v>
      </c>
      <c r="CJ43" s="10">
        <f t="shared" si="25"/>
        <v>109.96906737149774</v>
      </c>
      <c r="CL43" s="12">
        <f t="shared" si="57"/>
        <v>6.873066710718609</v>
      </c>
      <c r="CM43" s="10">
        <f t="shared" si="26"/>
        <v>103.09600066077914</v>
      </c>
    </row>
    <row r="44" spans="1:91" x14ac:dyDescent="0.3">
      <c r="A44">
        <v>58</v>
      </c>
      <c r="B44" s="8">
        <v>56.125</v>
      </c>
      <c r="D44">
        <v>808</v>
      </c>
      <c r="F44" s="12">
        <f t="shared" si="29"/>
        <v>50.5</v>
      </c>
      <c r="G44" s="10">
        <f t="shared" si="0"/>
        <v>757.5</v>
      </c>
      <c r="I44" s="12">
        <f t="shared" si="30"/>
        <v>47.34375</v>
      </c>
      <c r="J44" s="10">
        <f t="shared" si="27"/>
        <v>710.15625</v>
      </c>
      <c r="L44" s="12">
        <f t="shared" si="31"/>
        <v>44.384765625</v>
      </c>
      <c r="M44" s="10">
        <f t="shared" si="28"/>
        <v>647.64404296875</v>
      </c>
      <c r="O44" s="12">
        <f t="shared" si="32"/>
        <v>40.477752685546875</v>
      </c>
      <c r="P44" s="10">
        <f t="shared" si="1"/>
        <v>607.16629028320312</v>
      </c>
      <c r="R44" s="12">
        <f t="shared" si="33"/>
        <v>37.947893142700195</v>
      </c>
      <c r="S44" s="10">
        <f t="shared" si="2"/>
        <v>569.21839714050293</v>
      </c>
      <c r="U44" s="12">
        <f t="shared" si="34"/>
        <v>35.576149821281433</v>
      </c>
      <c r="V44" s="10">
        <f t="shared" si="3"/>
        <v>533.6422473192215</v>
      </c>
      <c r="X44" s="12">
        <f t="shared" si="35"/>
        <v>33.352640457451344</v>
      </c>
      <c r="Y44" s="10">
        <f t="shared" si="4"/>
        <v>500.28960686177015</v>
      </c>
      <c r="AA44" s="12">
        <f t="shared" si="36"/>
        <v>31.268100428860635</v>
      </c>
      <c r="AB44" s="10">
        <f t="shared" si="5"/>
        <v>334.1629053466022</v>
      </c>
      <c r="AD44" s="12">
        <f t="shared" si="37"/>
        <v>20.885181584162638</v>
      </c>
      <c r="AE44" s="10">
        <f t="shared" si="6"/>
        <v>313.27772376243956</v>
      </c>
      <c r="AG44" s="12">
        <f t="shared" si="38"/>
        <v>19.579857735152473</v>
      </c>
      <c r="AH44" s="10">
        <f t="shared" si="7"/>
        <v>293.69786602728709</v>
      </c>
      <c r="AJ44" s="12">
        <f t="shared" si="39"/>
        <v>18.356116626705443</v>
      </c>
      <c r="AK44" s="10">
        <f t="shared" si="8"/>
        <v>275.34174940058165</v>
      </c>
      <c r="AM44" s="12">
        <f t="shared" si="40"/>
        <v>17.208859337536353</v>
      </c>
      <c r="AN44" s="10">
        <f t="shared" si="9"/>
        <v>258.13289006304529</v>
      </c>
      <c r="AP44" s="12">
        <f t="shared" si="41"/>
        <v>16.133305628940331</v>
      </c>
      <c r="AQ44" s="10">
        <f t="shared" si="10"/>
        <v>191.43895697197945</v>
      </c>
      <c r="AS44" s="12">
        <f t="shared" si="42"/>
        <v>11.964934810748716</v>
      </c>
      <c r="AT44" s="10">
        <f t="shared" si="11"/>
        <v>179.47402216123072</v>
      </c>
      <c r="AV44" s="12">
        <f t="shared" si="43"/>
        <v>11.21712638507692</v>
      </c>
      <c r="AW44" s="10">
        <f t="shared" si="12"/>
        <v>168.25689577615381</v>
      </c>
      <c r="AY44" s="12">
        <f t="shared" si="44"/>
        <v>10.516055986009613</v>
      </c>
      <c r="AZ44" s="10">
        <f t="shared" si="13"/>
        <v>157.74083979014421</v>
      </c>
      <c r="BB44" s="12">
        <f t="shared" si="45"/>
        <v>9.8588024868840129</v>
      </c>
      <c r="BC44" s="10">
        <f t="shared" si="14"/>
        <v>147.8820373032602</v>
      </c>
      <c r="BE44" s="12">
        <f t="shared" si="46"/>
        <v>9.2426273314537628</v>
      </c>
      <c r="BF44" s="10">
        <f t="shared" si="15"/>
        <v>135.82280796334987</v>
      </c>
      <c r="BH44" s="12">
        <f t="shared" si="47"/>
        <v>8.4889254977093671</v>
      </c>
      <c r="BI44" s="10">
        <f t="shared" si="16"/>
        <v>127.3338824656405</v>
      </c>
      <c r="BK44" s="12">
        <f t="shared" si="48"/>
        <v>7.9583676541025312</v>
      </c>
      <c r="BL44" s="10">
        <f t="shared" si="17"/>
        <v>119.37551481153797</v>
      </c>
      <c r="BN44" s="12">
        <f t="shared" si="49"/>
        <v>7.460969675721123</v>
      </c>
      <c r="BO44" s="10">
        <f t="shared" si="18"/>
        <v>111.91454513581685</v>
      </c>
      <c r="BQ44" s="12">
        <f t="shared" si="50"/>
        <v>6.9946590709885532</v>
      </c>
      <c r="BR44" s="10">
        <f t="shared" si="19"/>
        <v>104.9198860648283</v>
      </c>
      <c r="BT44" s="12">
        <f t="shared" si="51"/>
        <v>6.557492879051769</v>
      </c>
      <c r="BU44" s="10">
        <f t="shared" si="20"/>
        <v>129.18563160343925</v>
      </c>
      <c r="BW44" s="12">
        <f t="shared" si="52"/>
        <v>8.074101975214953</v>
      </c>
      <c r="BX44" s="10">
        <f t="shared" si="21"/>
        <v>121.11152962822429</v>
      </c>
      <c r="BZ44" s="12">
        <f t="shared" si="53"/>
        <v>7.5694706017640181</v>
      </c>
      <c r="CA44" s="10">
        <f t="shared" si="22"/>
        <v>113.54205902646027</v>
      </c>
      <c r="CC44" s="12">
        <f t="shared" si="54"/>
        <v>7.0963786891537666</v>
      </c>
      <c r="CD44" s="10">
        <f t="shared" si="23"/>
        <v>106.4456803373065</v>
      </c>
      <c r="CF44" s="12">
        <f t="shared" si="55"/>
        <v>6.6528550210816562</v>
      </c>
      <c r="CG44" s="10">
        <f t="shared" si="24"/>
        <v>99.79282531622485</v>
      </c>
      <c r="CI44" s="12">
        <f t="shared" si="56"/>
        <v>6.2370515822640531</v>
      </c>
      <c r="CJ44" s="10">
        <f t="shared" si="25"/>
        <v>109.96906737149774</v>
      </c>
      <c r="CL44" s="12">
        <f t="shared" si="57"/>
        <v>6.873066710718609</v>
      </c>
      <c r="CM44" s="10">
        <f t="shared" si="26"/>
        <v>103.09600066077914</v>
      </c>
    </row>
    <row r="45" spans="1:91" x14ac:dyDescent="0.3">
      <c r="A45">
        <v>59</v>
      </c>
      <c r="B45" s="8">
        <v>56.125</v>
      </c>
      <c r="D45">
        <v>808</v>
      </c>
      <c r="F45" s="12">
        <f t="shared" si="29"/>
        <v>50.5</v>
      </c>
      <c r="G45" s="10">
        <f t="shared" si="0"/>
        <v>757.5</v>
      </c>
      <c r="I45" s="12">
        <f t="shared" si="30"/>
        <v>47.34375</v>
      </c>
      <c r="J45" s="10">
        <f t="shared" si="27"/>
        <v>710.15625</v>
      </c>
      <c r="L45" s="12">
        <f t="shared" si="31"/>
        <v>44.384765625</v>
      </c>
      <c r="M45" s="10">
        <f t="shared" si="28"/>
        <v>665.771484375</v>
      </c>
      <c r="O45" s="12">
        <f t="shared" si="32"/>
        <v>41.6107177734375</v>
      </c>
      <c r="P45" s="10">
        <f t="shared" si="1"/>
        <v>607.16629028320312</v>
      </c>
      <c r="R45" s="12">
        <f t="shared" si="33"/>
        <v>37.947893142700195</v>
      </c>
      <c r="S45" s="10">
        <f t="shared" si="2"/>
        <v>569.21839714050293</v>
      </c>
      <c r="U45" s="12">
        <f t="shared" si="34"/>
        <v>35.576149821281433</v>
      </c>
      <c r="V45" s="10">
        <f t="shared" si="3"/>
        <v>533.6422473192215</v>
      </c>
      <c r="X45" s="12">
        <f t="shared" si="35"/>
        <v>33.352640457451344</v>
      </c>
      <c r="Y45" s="10">
        <f t="shared" si="4"/>
        <v>500.28960686177015</v>
      </c>
      <c r="AA45" s="12">
        <f t="shared" si="36"/>
        <v>31.268100428860635</v>
      </c>
      <c r="AB45" s="10">
        <f t="shared" si="5"/>
        <v>469.02150643290952</v>
      </c>
      <c r="AD45" s="12">
        <f t="shared" si="37"/>
        <v>29.313844152056845</v>
      </c>
      <c r="AE45" s="10">
        <f t="shared" si="6"/>
        <v>313.27772376243956</v>
      </c>
      <c r="AG45" s="12">
        <f t="shared" si="38"/>
        <v>19.579857735152473</v>
      </c>
      <c r="AH45" s="10">
        <f t="shared" si="7"/>
        <v>293.69786602728709</v>
      </c>
      <c r="AJ45" s="12">
        <f t="shared" si="39"/>
        <v>18.356116626705443</v>
      </c>
      <c r="AK45" s="10">
        <f t="shared" si="8"/>
        <v>275.34174940058165</v>
      </c>
      <c r="AM45" s="12">
        <f t="shared" si="40"/>
        <v>17.208859337536353</v>
      </c>
      <c r="AN45" s="10">
        <f t="shared" si="9"/>
        <v>258.13289006304529</v>
      </c>
      <c r="AP45" s="12">
        <f t="shared" si="41"/>
        <v>16.133305628940331</v>
      </c>
      <c r="AQ45" s="10">
        <f t="shared" si="10"/>
        <v>241.99958443410497</v>
      </c>
      <c r="AS45" s="12">
        <f t="shared" si="42"/>
        <v>15.124974027131561</v>
      </c>
      <c r="AT45" s="10">
        <f t="shared" si="11"/>
        <v>179.47402216123072</v>
      </c>
      <c r="AV45" s="12">
        <f t="shared" si="43"/>
        <v>11.21712638507692</v>
      </c>
      <c r="AW45" s="10">
        <f t="shared" si="12"/>
        <v>168.25689577615381</v>
      </c>
      <c r="AY45" s="12">
        <f t="shared" si="44"/>
        <v>10.516055986009613</v>
      </c>
      <c r="AZ45" s="10">
        <f t="shared" si="13"/>
        <v>157.74083979014421</v>
      </c>
      <c r="BB45" s="12">
        <f t="shared" si="45"/>
        <v>9.8588024868840129</v>
      </c>
      <c r="BC45" s="10">
        <f t="shared" si="14"/>
        <v>147.8820373032602</v>
      </c>
      <c r="BE45" s="12">
        <f t="shared" si="46"/>
        <v>9.2426273314537628</v>
      </c>
      <c r="BF45" s="10">
        <f t="shared" si="15"/>
        <v>138.63940997180643</v>
      </c>
      <c r="BH45" s="12">
        <f t="shared" si="47"/>
        <v>8.6649631232379019</v>
      </c>
      <c r="BI45" s="10">
        <f t="shared" si="16"/>
        <v>127.3338824656405</v>
      </c>
      <c r="BK45" s="12">
        <f t="shared" si="48"/>
        <v>7.9583676541025312</v>
      </c>
      <c r="BL45" s="10">
        <f t="shared" si="17"/>
        <v>119.37551481153797</v>
      </c>
      <c r="BN45" s="12">
        <f t="shared" si="49"/>
        <v>7.460969675721123</v>
      </c>
      <c r="BO45" s="10">
        <f t="shared" si="18"/>
        <v>111.91454513581685</v>
      </c>
      <c r="BQ45" s="12">
        <f t="shared" si="50"/>
        <v>6.9946590709885532</v>
      </c>
      <c r="BR45" s="10">
        <f t="shared" si="19"/>
        <v>104.9198860648283</v>
      </c>
      <c r="BT45" s="12">
        <f t="shared" si="51"/>
        <v>6.557492879051769</v>
      </c>
      <c r="BU45" s="10">
        <f t="shared" si="20"/>
        <v>98.36239318577654</v>
      </c>
      <c r="BW45" s="12">
        <f t="shared" si="52"/>
        <v>6.1476495741110337</v>
      </c>
      <c r="BX45" s="10">
        <f t="shared" si="21"/>
        <v>121.11152962822429</v>
      </c>
      <c r="BZ45" s="12">
        <f t="shared" si="53"/>
        <v>7.5694706017640181</v>
      </c>
      <c r="CA45" s="10">
        <f t="shared" si="22"/>
        <v>113.54205902646027</v>
      </c>
      <c r="CC45" s="12">
        <f t="shared" si="54"/>
        <v>7.0963786891537666</v>
      </c>
      <c r="CD45" s="10">
        <f t="shared" si="23"/>
        <v>106.4456803373065</v>
      </c>
      <c r="CF45" s="12">
        <f t="shared" si="55"/>
        <v>6.6528550210816562</v>
      </c>
      <c r="CG45" s="10">
        <f t="shared" si="24"/>
        <v>99.79282531622485</v>
      </c>
      <c r="CI45" s="12">
        <f t="shared" si="56"/>
        <v>6.2370515822640531</v>
      </c>
      <c r="CJ45" s="10">
        <f t="shared" si="25"/>
        <v>93.555773733960791</v>
      </c>
      <c r="CL45" s="12">
        <f t="shared" si="57"/>
        <v>5.8472358583725494</v>
      </c>
      <c r="CM45" s="10">
        <f t="shared" si="26"/>
        <v>103.09600066077914</v>
      </c>
    </row>
    <row r="46" spans="1:91" x14ac:dyDescent="0.3">
      <c r="A46">
        <v>60</v>
      </c>
      <c r="B46" s="8">
        <v>31</v>
      </c>
      <c r="D46">
        <v>808</v>
      </c>
      <c r="F46" s="12">
        <f t="shared" si="29"/>
        <v>50.5</v>
      </c>
      <c r="G46" s="10">
        <f t="shared" si="0"/>
        <v>757.5</v>
      </c>
      <c r="I46" s="12">
        <f t="shared" si="30"/>
        <v>47.34375</v>
      </c>
      <c r="J46" s="10">
        <f t="shared" si="27"/>
        <v>710.15625</v>
      </c>
      <c r="L46" s="12">
        <f t="shared" si="31"/>
        <v>44.384765625</v>
      </c>
      <c r="M46" s="10">
        <f t="shared" si="28"/>
        <v>665.771484375</v>
      </c>
      <c r="O46" s="12">
        <f t="shared" si="32"/>
        <v>41.6107177734375</v>
      </c>
      <c r="P46" s="10">
        <f t="shared" si="1"/>
        <v>624.1607666015625</v>
      </c>
      <c r="R46" s="12">
        <f t="shared" si="33"/>
        <v>39.010047912597656</v>
      </c>
      <c r="S46" s="10">
        <f t="shared" si="2"/>
        <v>569.21839714050293</v>
      </c>
      <c r="U46" s="12">
        <f t="shared" si="34"/>
        <v>35.576149821281433</v>
      </c>
      <c r="V46" s="10">
        <f t="shared" si="3"/>
        <v>533.6422473192215</v>
      </c>
      <c r="X46" s="12">
        <f t="shared" si="35"/>
        <v>33.352640457451344</v>
      </c>
      <c r="Y46" s="10">
        <f t="shared" si="4"/>
        <v>500.28960686177015</v>
      </c>
      <c r="AA46" s="12">
        <f t="shared" si="36"/>
        <v>31.268100428860635</v>
      </c>
      <c r="AB46" s="10">
        <f t="shared" si="5"/>
        <v>469.02150643290952</v>
      </c>
      <c r="AD46" s="12">
        <f t="shared" si="37"/>
        <v>29.313844152056845</v>
      </c>
      <c r="AE46" s="10">
        <f t="shared" si="6"/>
        <v>439.70766228085267</v>
      </c>
      <c r="AG46" s="12">
        <f t="shared" si="38"/>
        <v>27.481728892553292</v>
      </c>
      <c r="AH46" s="10">
        <f t="shared" si="7"/>
        <v>293.69786602728709</v>
      </c>
      <c r="AJ46" s="12">
        <f t="shared" si="39"/>
        <v>18.356116626705443</v>
      </c>
      <c r="AK46" s="10">
        <f t="shared" si="8"/>
        <v>275.34174940058165</v>
      </c>
      <c r="AM46" s="12">
        <f t="shared" si="40"/>
        <v>17.208859337536353</v>
      </c>
      <c r="AN46" s="10">
        <f t="shared" si="9"/>
        <v>258.13289006304529</v>
      </c>
      <c r="AP46" s="12">
        <f t="shared" si="41"/>
        <v>16.133305628940331</v>
      </c>
      <c r="AQ46" s="10">
        <f t="shared" si="10"/>
        <v>241.99958443410497</v>
      </c>
      <c r="AS46" s="12">
        <f t="shared" si="42"/>
        <v>15.124974027131561</v>
      </c>
      <c r="AT46" s="10">
        <f t="shared" si="11"/>
        <v>226.8746104069734</v>
      </c>
      <c r="AV46" s="12">
        <f t="shared" si="43"/>
        <v>14.179663150435838</v>
      </c>
      <c r="AW46" s="10">
        <f t="shared" si="12"/>
        <v>168.25689577615381</v>
      </c>
      <c r="AY46" s="12">
        <f t="shared" si="44"/>
        <v>10.516055986009613</v>
      </c>
      <c r="AZ46" s="10">
        <f t="shared" si="13"/>
        <v>157.74083979014421</v>
      </c>
      <c r="BB46" s="12">
        <f t="shared" si="45"/>
        <v>9.8588024868840129</v>
      </c>
      <c r="BC46" s="10">
        <f t="shared" si="14"/>
        <v>147.8820373032602</v>
      </c>
      <c r="BE46" s="12">
        <f t="shared" si="46"/>
        <v>9.2426273314537628</v>
      </c>
      <c r="BF46" s="10">
        <f t="shared" si="15"/>
        <v>138.63940997180643</v>
      </c>
      <c r="BH46" s="12">
        <f t="shared" si="47"/>
        <v>8.6649631232379019</v>
      </c>
      <c r="BI46" s="10">
        <f t="shared" si="16"/>
        <v>129.97444684856853</v>
      </c>
      <c r="BK46" s="12">
        <f t="shared" si="48"/>
        <v>8.1234029280355333</v>
      </c>
      <c r="BL46" s="10">
        <f t="shared" si="17"/>
        <v>119.37551481153797</v>
      </c>
      <c r="BN46" s="12">
        <f t="shared" si="49"/>
        <v>7.460969675721123</v>
      </c>
      <c r="BO46" s="10">
        <f t="shared" si="18"/>
        <v>111.91454513581685</v>
      </c>
      <c r="BQ46" s="12">
        <f t="shared" si="50"/>
        <v>6.9946590709885532</v>
      </c>
      <c r="BR46" s="10">
        <f t="shared" si="19"/>
        <v>104.9198860648283</v>
      </c>
      <c r="BT46" s="12">
        <f t="shared" si="51"/>
        <v>6.557492879051769</v>
      </c>
      <c r="BU46" s="10">
        <f t="shared" si="20"/>
        <v>98.36239318577654</v>
      </c>
      <c r="BW46" s="12">
        <f t="shared" si="52"/>
        <v>6.1476495741110337</v>
      </c>
      <c r="BX46" s="10">
        <f t="shared" si="21"/>
        <v>92.214743611665511</v>
      </c>
      <c r="BZ46" s="12">
        <f t="shared" si="53"/>
        <v>5.7634214757290945</v>
      </c>
      <c r="CA46" s="10">
        <f t="shared" si="22"/>
        <v>113.54205902646027</v>
      </c>
      <c r="CC46" s="12">
        <f t="shared" si="54"/>
        <v>7.0963786891537666</v>
      </c>
      <c r="CD46" s="10">
        <f t="shared" si="23"/>
        <v>106.4456803373065</v>
      </c>
      <c r="CF46" s="12">
        <f t="shared" si="55"/>
        <v>6.6528550210816562</v>
      </c>
      <c r="CG46" s="10">
        <f t="shared" si="24"/>
        <v>99.79282531622485</v>
      </c>
      <c r="CI46" s="12">
        <f t="shared" si="56"/>
        <v>6.2370515822640531</v>
      </c>
      <c r="CJ46" s="10">
        <f t="shared" si="25"/>
        <v>93.555773733960791</v>
      </c>
      <c r="CL46" s="12">
        <f t="shared" si="57"/>
        <v>5.8472358583725494</v>
      </c>
      <c r="CM46" s="10">
        <f t="shared" si="26"/>
        <v>87.708537875588235</v>
      </c>
    </row>
    <row r="47" spans="1:91" x14ac:dyDescent="0.3">
      <c r="A47">
        <v>61</v>
      </c>
      <c r="B47" s="8">
        <v>31</v>
      </c>
      <c r="D47">
        <v>447</v>
      </c>
      <c r="F47" s="12">
        <f>D47*0.0625</f>
        <v>27.9375</v>
      </c>
      <c r="G47" s="10">
        <f t="shared" si="0"/>
        <v>757.5</v>
      </c>
      <c r="I47" s="12">
        <f t="shared" si="30"/>
        <v>47.34375</v>
      </c>
      <c r="J47" s="10">
        <f t="shared" si="27"/>
        <v>710.15625</v>
      </c>
      <c r="L47" s="12">
        <f t="shared" si="31"/>
        <v>44.384765625</v>
      </c>
      <c r="M47" s="10">
        <f t="shared" si="28"/>
        <v>665.771484375</v>
      </c>
      <c r="O47" s="12">
        <f>M47*0.0625</f>
        <v>41.6107177734375</v>
      </c>
      <c r="P47" s="10">
        <f t="shared" si="1"/>
        <v>624.1607666015625</v>
      </c>
      <c r="R47" s="12">
        <f t="shared" si="33"/>
        <v>39.010047912597656</v>
      </c>
      <c r="S47" s="10">
        <f t="shared" si="2"/>
        <v>585.15071868896484</v>
      </c>
      <c r="U47" s="12">
        <f t="shared" si="34"/>
        <v>36.571919918060303</v>
      </c>
      <c r="V47" s="10">
        <f t="shared" si="3"/>
        <v>533.6422473192215</v>
      </c>
      <c r="X47" s="12">
        <f>V47*0.0625</f>
        <v>33.352640457451344</v>
      </c>
      <c r="Y47" s="10">
        <f t="shared" si="4"/>
        <v>500.28960686177015</v>
      </c>
      <c r="AA47" s="12">
        <f t="shared" si="36"/>
        <v>31.268100428860635</v>
      </c>
      <c r="AB47" s="10">
        <f t="shared" si="5"/>
        <v>469.02150643290952</v>
      </c>
      <c r="AD47" s="12">
        <f t="shared" si="37"/>
        <v>29.313844152056845</v>
      </c>
      <c r="AE47" s="10">
        <f t="shared" si="6"/>
        <v>439.70766228085267</v>
      </c>
      <c r="AG47" s="12">
        <f t="shared" si="38"/>
        <v>27.481728892553292</v>
      </c>
      <c r="AH47" s="10">
        <f t="shared" si="7"/>
        <v>412.22593338829938</v>
      </c>
      <c r="AJ47" s="12">
        <f t="shared" si="39"/>
        <v>25.764120836768711</v>
      </c>
      <c r="AK47" s="10">
        <f t="shared" si="8"/>
        <v>275.34174940058165</v>
      </c>
      <c r="AM47" s="12">
        <f t="shared" si="40"/>
        <v>17.208859337536353</v>
      </c>
      <c r="AN47" s="10">
        <f t="shared" si="9"/>
        <v>258.13289006304529</v>
      </c>
      <c r="AP47" s="12">
        <f t="shared" si="41"/>
        <v>16.133305628940331</v>
      </c>
      <c r="AQ47" s="10">
        <f t="shared" si="10"/>
        <v>241.99958443410497</v>
      </c>
      <c r="AS47" s="12">
        <f t="shared" si="42"/>
        <v>15.124974027131561</v>
      </c>
      <c r="AT47" s="10">
        <f t="shared" si="11"/>
        <v>226.8746104069734</v>
      </c>
      <c r="AV47" s="12">
        <f t="shared" si="43"/>
        <v>14.179663150435838</v>
      </c>
      <c r="AW47" s="10">
        <f t="shared" si="12"/>
        <v>212.69494725653757</v>
      </c>
      <c r="AY47" s="12">
        <f t="shared" si="44"/>
        <v>13.293434203533598</v>
      </c>
      <c r="AZ47" s="10">
        <f t="shared" si="13"/>
        <v>157.74083979014421</v>
      </c>
      <c r="BB47" s="12">
        <f t="shared" si="45"/>
        <v>9.8588024868840129</v>
      </c>
      <c r="BC47" s="10">
        <f t="shared" si="14"/>
        <v>147.8820373032602</v>
      </c>
      <c r="BE47" s="12">
        <f t="shared" si="46"/>
        <v>9.2426273314537628</v>
      </c>
      <c r="BF47" s="10">
        <f t="shared" si="15"/>
        <v>138.63940997180643</v>
      </c>
      <c r="BH47" s="12">
        <f>BF47*0.0625</f>
        <v>8.6649631232379019</v>
      </c>
      <c r="BI47" s="10">
        <f t="shared" si="16"/>
        <v>129.97444684856853</v>
      </c>
      <c r="BK47" s="12">
        <f t="shared" si="48"/>
        <v>8.1234029280355333</v>
      </c>
      <c r="BL47" s="10">
        <f t="shared" si="17"/>
        <v>121.851043920533</v>
      </c>
      <c r="BN47" s="12">
        <f t="shared" si="49"/>
        <v>7.6156902450333126</v>
      </c>
      <c r="BO47" s="10">
        <f t="shared" si="18"/>
        <v>111.91454513581685</v>
      </c>
      <c r="BQ47" s="12">
        <f t="shared" si="50"/>
        <v>6.9946590709885532</v>
      </c>
      <c r="BR47" s="10">
        <f t="shared" si="19"/>
        <v>104.9198860648283</v>
      </c>
      <c r="BT47" s="12">
        <f t="shared" si="51"/>
        <v>6.557492879051769</v>
      </c>
      <c r="BU47" s="10">
        <f t="shared" si="20"/>
        <v>98.36239318577654</v>
      </c>
      <c r="BW47" s="12">
        <f t="shared" si="52"/>
        <v>6.1476495741110337</v>
      </c>
      <c r="BX47" s="10">
        <f t="shared" si="21"/>
        <v>92.214743611665511</v>
      </c>
      <c r="BZ47" s="12">
        <f>BX47*0.0625</f>
        <v>5.7634214757290945</v>
      </c>
      <c r="CA47" s="10">
        <f t="shared" si="22"/>
        <v>86.451322135936422</v>
      </c>
      <c r="CC47" s="12">
        <f t="shared" si="54"/>
        <v>5.4032076334960264</v>
      </c>
      <c r="CD47" s="10">
        <f t="shared" si="23"/>
        <v>106.4456803373065</v>
      </c>
      <c r="CF47" s="12">
        <f t="shared" si="55"/>
        <v>6.6528550210816562</v>
      </c>
      <c r="CG47" s="10">
        <f t="shared" si="24"/>
        <v>99.79282531622485</v>
      </c>
      <c r="CI47" s="12">
        <f t="shared" si="56"/>
        <v>6.2370515822640531</v>
      </c>
      <c r="CJ47" s="10">
        <f t="shared" si="25"/>
        <v>93.555773733960791</v>
      </c>
      <c r="CL47" s="12">
        <f t="shared" si="57"/>
        <v>5.8472358583725494</v>
      </c>
      <c r="CM47" s="10">
        <f t="shared" si="26"/>
        <v>87.708537875588235</v>
      </c>
    </row>
    <row r="48" spans="1:91" x14ac:dyDescent="0.3">
      <c r="A48">
        <v>62</v>
      </c>
      <c r="B48" s="8">
        <v>148.79999999999998</v>
      </c>
      <c r="D48">
        <v>447</v>
      </c>
      <c r="F48" s="12">
        <f>D48*0.3</f>
        <v>134.1</v>
      </c>
      <c r="G48" s="10">
        <f t="shared" si="0"/>
        <v>419.0625</v>
      </c>
      <c r="I48" s="12">
        <f>G48*0.3</f>
        <v>125.71875</v>
      </c>
      <c r="J48" s="10">
        <f t="shared" si="27"/>
        <v>710.15625</v>
      </c>
      <c r="L48" s="12">
        <f>J48*0.3</f>
        <v>213.046875</v>
      </c>
      <c r="M48" s="10">
        <f t="shared" si="28"/>
        <v>665.771484375</v>
      </c>
      <c r="O48" s="12">
        <f>M48*0.3</f>
        <v>199.7314453125</v>
      </c>
      <c r="P48" s="10">
        <f t="shared" si="1"/>
        <v>624.1607666015625</v>
      </c>
      <c r="R48" s="12">
        <f>P48*0.3</f>
        <v>187.24822998046875</v>
      </c>
      <c r="S48" s="10">
        <f t="shared" si="2"/>
        <v>585.15071868896484</v>
      </c>
      <c r="U48" s="12">
        <f>S48*0.3</f>
        <v>175.54521560668945</v>
      </c>
      <c r="V48" s="10">
        <f t="shared" si="3"/>
        <v>548.57879877090454</v>
      </c>
      <c r="X48" s="12">
        <f>V48*0.3</f>
        <v>164.57363963127136</v>
      </c>
      <c r="Y48" s="10">
        <f t="shared" si="4"/>
        <v>500.28960686177015</v>
      </c>
      <c r="AA48" s="12">
        <f>Y48*0.3</f>
        <v>150.08688205853105</v>
      </c>
      <c r="AB48" s="10">
        <f t="shared" si="5"/>
        <v>469.02150643290952</v>
      </c>
      <c r="AD48" s="12">
        <f>AB48*0.3</f>
        <v>140.70645192987286</v>
      </c>
      <c r="AE48" s="10">
        <f t="shared" si="6"/>
        <v>439.70766228085267</v>
      </c>
      <c r="AG48" s="12">
        <f>AE48*0.3</f>
        <v>131.9122986842558</v>
      </c>
      <c r="AH48" s="10">
        <f>AE47+AF47-AG47</f>
        <v>412.22593338829938</v>
      </c>
      <c r="AJ48" s="12">
        <f>AH48*0.3</f>
        <v>123.66778001648981</v>
      </c>
      <c r="AK48" s="10">
        <f t="shared" si="8"/>
        <v>386.46181255153067</v>
      </c>
      <c r="AM48" s="12">
        <f>AK48*0.3</f>
        <v>115.9385437654592</v>
      </c>
      <c r="AN48" s="10">
        <f t="shared" si="9"/>
        <v>258.13289006304529</v>
      </c>
      <c r="AP48" s="12">
        <f>AN48*0.3</f>
        <v>77.439867018913588</v>
      </c>
      <c r="AQ48" s="10">
        <f t="shared" si="10"/>
        <v>241.99958443410497</v>
      </c>
      <c r="AS48" s="12">
        <f>AQ48*0.3</f>
        <v>72.599875330231484</v>
      </c>
      <c r="AT48" s="10">
        <f t="shared" si="11"/>
        <v>226.8746104069734</v>
      </c>
      <c r="AV48" s="12">
        <f>AT48*0.3</f>
        <v>68.062383122092015</v>
      </c>
      <c r="AW48" s="10">
        <f t="shared" si="12"/>
        <v>212.69494725653757</v>
      </c>
      <c r="AY48" s="12">
        <f>AW48*0.3</f>
        <v>63.808484176961272</v>
      </c>
      <c r="AZ48" s="10">
        <f t="shared" si="13"/>
        <v>199.40151305300398</v>
      </c>
      <c r="BB48" s="12">
        <f>AZ48*0.3</f>
        <v>59.82045391590119</v>
      </c>
      <c r="BC48" s="10">
        <f t="shared" si="14"/>
        <v>147.8820373032602</v>
      </c>
      <c r="BE48" s="12">
        <f>BC48*0.3</f>
        <v>44.36461119097806</v>
      </c>
      <c r="BF48" s="10">
        <f t="shared" si="15"/>
        <v>138.63940997180643</v>
      </c>
      <c r="BH48" s="12">
        <f>BF48*0.3</f>
        <v>41.591822991541925</v>
      </c>
      <c r="BI48" s="10">
        <f t="shared" si="16"/>
        <v>129.97444684856853</v>
      </c>
      <c r="BK48" s="12">
        <f>BI48*0.3</f>
        <v>38.992334054570556</v>
      </c>
      <c r="BL48" s="10">
        <f t="shared" si="17"/>
        <v>121.851043920533</v>
      </c>
      <c r="BN48" s="12">
        <f>BL48*0.3</f>
        <v>36.555313176159899</v>
      </c>
      <c r="BO48" s="10">
        <f t="shared" si="18"/>
        <v>114.2353536754997</v>
      </c>
      <c r="BQ48" s="12">
        <f>BO48*0.3</f>
        <v>34.270606102649907</v>
      </c>
      <c r="BR48" s="10">
        <f t="shared" si="19"/>
        <v>104.9198860648283</v>
      </c>
      <c r="BT48" s="12">
        <f>BR48*0.3</f>
        <v>31.47596581944849</v>
      </c>
      <c r="BU48" s="10">
        <f t="shared" si="20"/>
        <v>98.36239318577654</v>
      </c>
      <c r="BW48" s="12">
        <f>BU48*0.3</f>
        <v>29.508717955732962</v>
      </c>
      <c r="BX48" s="10">
        <f t="shared" si="21"/>
        <v>92.214743611665511</v>
      </c>
      <c r="BZ48" s="12">
        <f>BX48*0.3</f>
        <v>27.664423083499653</v>
      </c>
      <c r="CA48" s="10">
        <f t="shared" si="22"/>
        <v>86.451322135936422</v>
      </c>
      <c r="CC48" s="12">
        <f>CA48*0.3</f>
        <v>25.935396640780926</v>
      </c>
      <c r="CD48" s="10">
        <f t="shared" si="23"/>
        <v>81.048114502440399</v>
      </c>
      <c r="CF48" s="12">
        <f>CD48*0.3</f>
        <v>24.314434350732117</v>
      </c>
      <c r="CG48" s="10">
        <f t="shared" si="24"/>
        <v>99.79282531622485</v>
      </c>
      <c r="CI48" s="12">
        <f>CG48*0.3</f>
        <v>29.937847594867453</v>
      </c>
      <c r="CJ48" s="10">
        <f t="shared" si="25"/>
        <v>93.555773733960791</v>
      </c>
      <c r="CL48" s="12">
        <f>CJ48*0.3</f>
        <v>28.066732120188238</v>
      </c>
      <c r="CM48" s="10">
        <f t="shared" si="26"/>
        <v>87.708537875588235</v>
      </c>
    </row>
    <row r="49" spans="1:91" x14ac:dyDescent="0.3">
      <c r="A49">
        <v>63</v>
      </c>
      <c r="B49" s="8">
        <v>148.79999999999998</v>
      </c>
      <c r="D49">
        <v>447</v>
      </c>
      <c r="F49" s="12">
        <f t="shared" ref="F49:F56" si="58">D49*0.3</f>
        <v>134.1</v>
      </c>
      <c r="G49" s="10">
        <f t="shared" si="0"/>
        <v>312.89999999999998</v>
      </c>
      <c r="I49" s="12">
        <f t="shared" ref="I49:I56" si="59">G49*0.3</f>
        <v>93.86999999999999</v>
      </c>
      <c r="J49" s="10">
        <f t="shared" si="27"/>
        <v>293.34375</v>
      </c>
      <c r="L49" s="12">
        <f t="shared" ref="L49:L56" si="60">J49*0.3</f>
        <v>88.003124999999997</v>
      </c>
      <c r="M49" s="10">
        <f t="shared" si="28"/>
        <v>497.109375</v>
      </c>
      <c r="O49" s="12">
        <f t="shared" ref="O49:O56" si="61">M49*0.3</f>
        <v>149.1328125</v>
      </c>
      <c r="P49" s="10">
        <f t="shared" si="1"/>
        <v>466.0400390625</v>
      </c>
      <c r="R49" s="12">
        <f t="shared" ref="R49:R56" si="62">P49*0.3</f>
        <v>139.81201171875</v>
      </c>
      <c r="S49" s="10">
        <f t="shared" si="2"/>
        <v>436.91253662109375</v>
      </c>
      <c r="U49" s="12">
        <f t="shared" ref="U49:U56" si="63">S49*0.3</f>
        <v>131.07376098632812</v>
      </c>
      <c r="V49" s="10">
        <f t="shared" si="3"/>
        <v>409.60550308227539</v>
      </c>
      <c r="X49" s="12">
        <f t="shared" ref="X49:X56" si="64">V49*0.3</f>
        <v>122.88165092468262</v>
      </c>
      <c r="Y49" s="10">
        <f t="shared" si="4"/>
        <v>384.00515913963318</v>
      </c>
      <c r="AA49" s="12">
        <f t="shared" ref="AA49:AA56" si="65">Y49*0.3</f>
        <v>115.20154774188995</v>
      </c>
      <c r="AB49" s="10">
        <f t="shared" si="5"/>
        <v>350.20272480323911</v>
      </c>
      <c r="AD49" s="12">
        <f t="shared" ref="AD49:AD56" si="66">AB49*0.3</f>
        <v>105.06081744097173</v>
      </c>
      <c r="AE49" s="10">
        <f t="shared" si="6"/>
        <v>328.31505450303666</v>
      </c>
      <c r="AG49" s="12">
        <f t="shared" ref="AG49:AG56" si="67">AE49*0.3</f>
        <v>98.494516350910999</v>
      </c>
      <c r="AH49" s="10">
        <f>AE48+AF48-AG48</f>
        <v>307.79536359659687</v>
      </c>
      <c r="AJ49" s="12">
        <f t="shared" ref="AJ49:AJ56" si="68">AH49*0.3</f>
        <v>92.338609078979061</v>
      </c>
      <c r="AK49" s="10">
        <f t="shared" si="8"/>
        <v>288.55815337180957</v>
      </c>
      <c r="AM49" s="12">
        <f t="shared" ref="AM49:AM56" si="69">AK49*0.3</f>
        <v>86.56744601154287</v>
      </c>
      <c r="AN49" s="10">
        <f t="shared" si="9"/>
        <v>270.52326878607147</v>
      </c>
      <c r="AP49" s="12">
        <f t="shared" ref="AP49:AP56" si="70">AN49*0.3</f>
        <v>81.156980635821441</v>
      </c>
      <c r="AQ49" s="10">
        <f t="shared" si="10"/>
        <v>180.69302304413171</v>
      </c>
      <c r="AS49" s="12">
        <f t="shared" ref="AS49:AS56" si="71">AQ49*0.3</f>
        <v>54.207906913239512</v>
      </c>
      <c r="AT49" s="10">
        <f t="shared" si="11"/>
        <v>169.39970910387348</v>
      </c>
      <c r="AV49" s="12">
        <f t="shared" ref="AV49:AV56" si="72">AT49*0.3</f>
        <v>50.819912731162042</v>
      </c>
      <c r="AW49" s="10">
        <f t="shared" si="12"/>
        <v>158.81222728488137</v>
      </c>
      <c r="AY49" s="12">
        <f t="shared" ref="AY49:AY56" si="73">AW49*0.3</f>
        <v>47.643668185464414</v>
      </c>
      <c r="AZ49" s="10">
        <f t="shared" si="13"/>
        <v>148.88646307957629</v>
      </c>
      <c r="BB49" s="12">
        <f t="shared" ref="BB49:BB56" si="74">AZ49*0.3</f>
        <v>44.665938923872886</v>
      </c>
      <c r="BC49" s="10">
        <f t="shared" si="14"/>
        <v>139.58105913710278</v>
      </c>
      <c r="BE49" s="12">
        <f t="shared" ref="BE49:BE56" si="75">BC49*0.3</f>
        <v>41.874317741130831</v>
      </c>
      <c r="BF49" s="10">
        <f t="shared" si="15"/>
        <v>103.51742611228215</v>
      </c>
      <c r="BH49" s="12">
        <f t="shared" ref="BH49:BH56" si="76">BF49*0.3</f>
        <v>31.055227833684643</v>
      </c>
      <c r="BI49" s="10">
        <f t="shared" si="16"/>
        <v>97.047586980264498</v>
      </c>
      <c r="BK49" s="12">
        <f t="shared" ref="BK49:BK56" si="77">BI49*0.3</f>
        <v>29.114276094079347</v>
      </c>
      <c r="BL49" s="10">
        <f t="shared" si="17"/>
        <v>90.98211279399797</v>
      </c>
      <c r="BN49" s="12">
        <f t="shared" ref="BN49:BN56" si="78">BL49*0.3</f>
        <v>27.294633838199392</v>
      </c>
      <c r="BO49" s="10">
        <f t="shared" si="18"/>
        <v>85.295730744373103</v>
      </c>
      <c r="BQ49" s="12">
        <f t="shared" ref="BQ49:BQ56" si="79">BO49*0.3</f>
        <v>25.58871922331193</v>
      </c>
      <c r="BR49" s="10">
        <f t="shared" si="19"/>
        <v>79.964747572849788</v>
      </c>
      <c r="BT49" s="12">
        <f t="shared" ref="BT49:BT56" si="80">BR49*0.3</f>
        <v>23.989424271854936</v>
      </c>
      <c r="BU49" s="10">
        <f t="shared" si="20"/>
        <v>73.443920245379815</v>
      </c>
      <c r="BW49" s="12">
        <f t="shared" ref="BW49:BW56" si="81">BU49*0.3</f>
        <v>22.033176073613944</v>
      </c>
      <c r="BX49" s="10">
        <f t="shared" si="21"/>
        <v>68.853675230043578</v>
      </c>
      <c r="BZ49" s="12">
        <f t="shared" ref="BZ49:BZ56" si="82">BX49*0.3</f>
        <v>20.656102569013072</v>
      </c>
      <c r="CA49" s="10">
        <f t="shared" si="22"/>
        <v>64.550320528165855</v>
      </c>
      <c r="CC49" s="12">
        <f t="shared" ref="CC49:CC56" si="83">CA49*0.3</f>
        <v>19.365096158449756</v>
      </c>
      <c r="CD49" s="10">
        <f t="shared" si="23"/>
        <v>60.5159254951555</v>
      </c>
      <c r="CF49" s="12">
        <f t="shared" ref="CF49:CF56" si="84">CD49*0.3</f>
        <v>18.154777648546649</v>
      </c>
      <c r="CG49" s="10">
        <f t="shared" si="24"/>
        <v>56.733680151708285</v>
      </c>
      <c r="CI49" s="12">
        <f t="shared" ref="CI49:CI56" si="85">CG49*0.3</f>
        <v>17.020104045512486</v>
      </c>
      <c r="CJ49" s="10">
        <f t="shared" si="25"/>
        <v>69.8549777213574</v>
      </c>
      <c r="CL49" s="12">
        <f t="shared" ref="CL49:CL56" si="86">CJ49*0.3</f>
        <v>20.956493316407219</v>
      </c>
      <c r="CM49" s="10">
        <f t="shared" si="26"/>
        <v>65.489041613772557</v>
      </c>
    </row>
    <row r="50" spans="1:91" x14ac:dyDescent="0.3">
      <c r="A50">
        <v>64</v>
      </c>
      <c r="B50" s="8">
        <v>148.79999999999998</v>
      </c>
      <c r="D50">
        <v>447</v>
      </c>
      <c r="F50" s="12">
        <f t="shared" si="58"/>
        <v>134.1</v>
      </c>
      <c r="G50" s="10">
        <f t="shared" si="0"/>
        <v>312.89999999999998</v>
      </c>
      <c r="I50" s="12">
        <f t="shared" si="59"/>
        <v>93.86999999999999</v>
      </c>
      <c r="J50" s="10">
        <f t="shared" si="27"/>
        <v>219.02999999999997</v>
      </c>
      <c r="L50" s="12">
        <f t="shared" si="60"/>
        <v>65.708999999999989</v>
      </c>
      <c r="M50" s="10">
        <f t="shared" si="28"/>
        <v>205.34062499999999</v>
      </c>
      <c r="O50" s="12">
        <f t="shared" si="61"/>
        <v>61.602187499999992</v>
      </c>
      <c r="P50" s="10">
        <f t="shared" si="1"/>
        <v>347.9765625</v>
      </c>
      <c r="R50" s="12">
        <f t="shared" si="62"/>
        <v>104.39296874999999</v>
      </c>
      <c r="S50" s="10">
        <f t="shared" si="2"/>
        <v>326.22802734375</v>
      </c>
      <c r="U50" s="12">
        <f t="shared" si="63"/>
        <v>97.868408203125</v>
      </c>
      <c r="V50" s="10">
        <f t="shared" si="3"/>
        <v>305.83877563476562</v>
      </c>
      <c r="X50" s="12">
        <f t="shared" si="64"/>
        <v>91.751632690429688</v>
      </c>
      <c r="Y50" s="10">
        <f t="shared" si="4"/>
        <v>286.72385215759277</v>
      </c>
      <c r="AA50" s="12">
        <f t="shared" si="65"/>
        <v>86.017155647277832</v>
      </c>
      <c r="AB50" s="10">
        <f t="shared" si="5"/>
        <v>268.80361139774323</v>
      </c>
      <c r="AD50" s="12">
        <f t="shared" si="66"/>
        <v>80.641083419322968</v>
      </c>
      <c r="AE50" s="10">
        <f t="shared" si="6"/>
        <v>245.14190736226737</v>
      </c>
      <c r="AG50" s="12">
        <f t="shared" si="67"/>
        <v>73.542572208680212</v>
      </c>
      <c r="AH50" s="10">
        <f t="shared" si="7"/>
        <v>229.82053815212566</v>
      </c>
      <c r="AJ50" s="12">
        <f t="shared" si="68"/>
        <v>68.946161445637699</v>
      </c>
      <c r="AK50" s="10">
        <f t="shared" si="8"/>
        <v>215.45675451761781</v>
      </c>
      <c r="AM50" s="12">
        <f t="shared" si="69"/>
        <v>64.637026355285343</v>
      </c>
      <c r="AN50" s="10">
        <f t="shared" si="9"/>
        <v>201.9907073602667</v>
      </c>
      <c r="AP50" s="12">
        <f t="shared" si="70"/>
        <v>60.597212208080009</v>
      </c>
      <c r="AQ50" s="10">
        <f t="shared" si="10"/>
        <v>189.36628815025003</v>
      </c>
      <c r="AS50" s="12">
        <f t="shared" si="71"/>
        <v>56.809886445075009</v>
      </c>
      <c r="AT50" s="10">
        <f t="shared" si="11"/>
        <v>126.48511613089219</v>
      </c>
      <c r="AV50" s="12">
        <f t="shared" si="72"/>
        <v>37.945534839267658</v>
      </c>
      <c r="AW50" s="10">
        <f t="shared" si="12"/>
        <v>118.57979637271143</v>
      </c>
      <c r="AY50" s="12">
        <f t="shared" si="73"/>
        <v>35.573938911813428</v>
      </c>
      <c r="AZ50" s="10">
        <f t="shared" si="13"/>
        <v>111.16855909941697</v>
      </c>
      <c r="BB50" s="12">
        <f t="shared" si="74"/>
        <v>33.350567729825087</v>
      </c>
      <c r="BC50" s="10">
        <f t="shared" si="14"/>
        <v>104.2205241557034</v>
      </c>
      <c r="BE50" s="12">
        <f t="shared" si="75"/>
        <v>31.266157246711018</v>
      </c>
      <c r="BF50" s="10">
        <f t="shared" si="15"/>
        <v>97.70674139597196</v>
      </c>
      <c r="BH50" s="12">
        <f t="shared" si="76"/>
        <v>29.312022418791585</v>
      </c>
      <c r="BI50" s="10">
        <f t="shared" si="16"/>
        <v>72.462198278597512</v>
      </c>
      <c r="BK50" s="12">
        <f t="shared" si="77"/>
        <v>21.738659483579251</v>
      </c>
      <c r="BL50" s="10">
        <f t="shared" si="17"/>
        <v>67.933310886185154</v>
      </c>
      <c r="BN50" s="12">
        <f t="shared" si="78"/>
        <v>20.379993265855546</v>
      </c>
      <c r="BO50" s="10">
        <f t="shared" si="18"/>
        <v>63.687478955798582</v>
      </c>
      <c r="BQ50" s="12">
        <f t="shared" si="79"/>
        <v>19.106243686739575</v>
      </c>
      <c r="BR50" s="10">
        <f t="shared" si="19"/>
        <v>59.707011521061176</v>
      </c>
      <c r="BT50" s="12">
        <f t="shared" si="80"/>
        <v>17.912103456318352</v>
      </c>
      <c r="BU50" s="10">
        <f t="shared" si="20"/>
        <v>55.975323300994852</v>
      </c>
      <c r="BW50" s="12">
        <f t="shared" si="81"/>
        <v>16.792596990298456</v>
      </c>
      <c r="BX50" s="10">
        <f t="shared" si="21"/>
        <v>51.41074417176587</v>
      </c>
      <c r="BZ50" s="12">
        <f t="shared" si="82"/>
        <v>15.423223251529761</v>
      </c>
      <c r="CA50" s="10">
        <f t="shared" si="22"/>
        <v>48.197572661030506</v>
      </c>
      <c r="CC50" s="12">
        <f t="shared" si="83"/>
        <v>14.459271798309151</v>
      </c>
      <c r="CD50" s="10">
        <f t="shared" si="23"/>
        <v>45.185224369716096</v>
      </c>
      <c r="CF50" s="12">
        <f t="shared" si="84"/>
        <v>13.555567310914828</v>
      </c>
      <c r="CG50" s="10">
        <f t="shared" si="24"/>
        <v>42.361147846608851</v>
      </c>
      <c r="CI50" s="12">
        <f t="shared" si="85"/>
        <v>12.708344353982655</v>
      </c>
      <c r="CJ50" s="10">
        <f t="shared" si="25"/>
        <v>39.713576106195802</v>
      </c>
      <c r="CL50" s="12">
        <f t="shared" si="86"/>
        <v>11.914072831858741</v>
      </c>
      <c r="CM50" s="10">
        <f t="shared" si="26"/>
        <v>48.898484404950182</v>
      </c>
    </row>
    <row r="51" spans="1:91" x14ac:dyDescent="0.3">
      <c r="A51">
        <v>65</v>
      </c>
      <c r="B51" s="8">
        <v>90</v>
      </c>
      <c r="D51">
        <v>447</v>
      </c>
      <c r="F51" s="12">
        <f t="shared" si="58"/>
        <v>134.1</v>
      </c>
      <c r="G51" s="10">
        <f t="shared" si="0"/>
        <v>312.89999999999998</v>
      </c>
      <c r="I51" s="12">
        <f t="shared" si="59"/>
        <v>93.86999999999999</v>
      </c>
      <c r="J51" s="10">
        <f t="shared" si="27"/>
        <v>219.02999999999997</v>
      </c>
      <c r="L51" s="12">
        <f t="shared" si="60"/>
        <v>65.708999999999989</v>
      </c>
      <c r="M51" s="10">
        <f t="shared" si="28"/>
        <v>153.32099999999997</v>
      </c>
      <c r="O51" s="12">
        <f t="shared" si="61"/>
        <v>45.996299999999991</v>
      </c>
      <c r="P51" s="10">
        <f t="shared" si="1"/>
        <v>143.7384375</v>
      </c>
      <c r="R51" s="12">
        <f t="shared" si="62"/>
        <v>43.121531249999997</v>
      </c>
      <c r="S51" s="10">
        <f t="shared" si="2"/>
        <v>243.58359375000001</v>
      </c>
      <c r="U51" s="12">
        <f t="shared" si="63"/>
        <v>73.075078125000005</v>
      </c>
      <c r="V51" s="10">
        <f t="shared" si="3"/>
        <v>228.359619140625</v>
      </c>
      <c r="X51" s="12">
        <f t="shared" si="64"/>
        <v>68.507885742187497</v>
      </c>
      <c r="Y51" s="10">
        <f t="shared" si="4"/>
        <v>214.08714294433594</v>
      </c>
      <c r="AA51" s="12">
        <f t="shared" si="65"/>
        <v>64.226142883300781</v>
      </c>
      <c r="AB51" s="10">
        <f t="shared" si="5"/>
        <v>200.70669651031494</v>
      </c>
      <c r="AD51" s="12">
        <f t="shared" si="66"/>
        <v>60.212008953094482</v>
      </c>
      <c r="AE51" s="10">
        <f t="shared" si="6"/>
        <v>188.16252797842026</v>
      </c>
      <c r="AG51" s="12">
        <f t="shared" si="67"/>
        <v>56.448758393526077</v>
      </c>
      <c r="AH51" s="10">
        <f t="shared" si="7"/>
        <v>171.59933515358716</v>
      </c>
      <c r="AJ51" s="12">
        <f t="shared" si="68"/>
        <v>51.479800546076149</v>
      </c>
      <c r="AK51" s="10">
        <f t="shared" si="8"/>
        <v>160.87437670648796</v>
      </c>
      <c r="AM51" s="12">
        <f t="shared" si="69"/>
        <v>48.262313011946389</v>
      </c>
      <c r="AN51" s="10">
        <f t="shared" si="9"/>
        <v>150.81972816233247</v>
      </c>
      <c r="AP51" s="12">
        <f t="shared" si="70"/>
        <v>45.24591844869974</v>
      </c>
      <c r="AQ51" s="10">
        <f t="shared" si="10"/>
        <v>141.39349515218669</v>
      </c>
      <c r="AS51" s="12">
        <f t="shared" si="71"/>
        <v>42.418048545656006</v>
      </c>
      <c r="AT51" s="10">
        <f t="shared" si="11"/>
        <v>132.55640170517501</v>
      </c>
      <c r="AV51" s="12">
        <f t="shared" si="72"/>
        <v>39.766920511552499</v>
      </c>
      <c r="AW51" s="10">
        <f t="shared" si="12"/>
        <v>88.539581291624529</v>
      </c>
      <c r="AY51" s="12">
        <f t="shared" si="73"/>
        <v>26.561874387487357</v>
      </c>
      <c r="AZ51" s="10">
        <f t="shared" si="13"/>
        <v>83.005857460898</v>
      </c>
      <c r="BB51" s="12">
        <f t="shared" si="74"/>
        <v>24.901757238269401</v>
      </c>
      <c r="BC51" s="10">
        <f t="shared" si="14"/>
        <v>77.81799136959188</v>
      </c>
      <c r="BE51" s="12">
        <f t="shared" si="75"/>
        <v>23.345397410877563</v>
      </c>
      <c r="BF51" s="10">
        <f t="shared" si="15"/>
        <v>72.954366908992384</v>
      </c>
      <c r="BH51" s="12">
        <f t="shared" si="76"/>
        <v>21.886310072697714</v>
      </c>
      <c r="BI51" s="10">
        <f t="shared" si="16"/>
        <v>68.394718977180375</v>
      </c>
      <c r="BK51" s="12">
        <f t="shared" si="77"/>
        <v>20.518415693154111</v>
      </c>
      <c r="BL51" s="10">
        <f t="shared" si="17"/>
        <v>50.723538795018257</v>
      </c>
      <c r="BN51" s="12">
        <f t="shared" si="78"/>
        <v>15.217061638505477</v>
      </c>
      <c r="BO51" s="10">
        <f t="shared" si="18"/>
        <v>47.553317620329608</v>
      </c>
      <c r="BQ51" s="12">
        <f t="shared" si="79"/>
        <v>14.265995286098882</v>
      </c>
      <c r="BR51" s="10">
        <f t="shared" si="19"/>
        <v>44.581235269059007</v>
      </c>
      <c r="BT51" s="12">
        <f t="shared" si="80"/>
        <v>13.374370580717702</v>
      </c>
      <c r="BU51" s="10">
        <f t="shared" si="20"/>
        <v>41.794908064742827</v>
      </c>
      <c r="BW51" s="12">
        <f t="shared" si="81"/>
        <v>12.538472419422847</v>
      </c>
      <c r="BX51" s="10">
        <f t="shared" si="21"/>
        <v>39.182726310696395</v>
      </c>
      <c r="BZ51" s="12">
        <f t="shared" si="82"/>
        <v>11.754817893208918</v>
      </c>
      <c r="CA51" s="10">
        <f t="shared" si="22"/>
        <v>35.987520920236108</v>
      </c>
      <c r="CC51" s="12">
        <f t="shared" si="83"/>
        <v>10.796256276070832</v>
      </c>
      <c r="CD51" s="10">
        <f t="shared" si="23"/>
        <v>33.738300862721353</v>
      </c>
      <c r="CF51" s="12">
        <f t="shared" si="84"/>
        <v>10.121490258816406</v>
      </c>
      <c r="CG51" s="10">
        <f t="shared" si="24"/>
        <v>31.629657058801268</v>
      </c>
      <c r="CI51" s="12">
        <f t="shared" si="85"/>
        <v>9.4888971176403807</v>
      </c>
      <c r="CJ51" s="10">
        <f t="shared" si="25"/>
        <v>29.652803492626198</v>
      </c>
      <c r="CL51" s="12">
        <f t="shared" si="86"/>
        <v>8.8958410477878598</v>
      </c>
      <c r="CM51" s="10">
        <f t="shared" si="26"/>
        <v>27.799503274337063</v>
      </c>
    </row>
    <row r="52" spans="1:91" x14ac:dyDescent="0.3">
      <c r="A52">
        <v>66</v>
      </c>
      <c r="B52" s="8">
        <v>90</v>
      </c>
      <c r="D52">
        <v>270</v>
      </c>
      <c r="F52" s="12">
        <f t="shared" si="58"/>
        <v>81</v>
      </c>
      <c r="G52" s="10">
        <f t="shared" si="0"/>
        <v>312.89999999999998</v>
      </c>
      <c r="I52" s="12">
        <f>G52*0.3</f>
        <v>93.86999999999999</v>
      </c>
      <c r="J52" s="10">
        <f t="shared" si="27"/>
        <v>219.02999999999997</v>
      </c>
      <c r="L52" s="12">
        <f t="shared" si="60"/>
        <v>65.708999999999989</v>
      </c>
      <c r="M52" s="10">
        <f t="shared" si="28"/>
        <v>153.32099999999997</v>
      </c>
      <c r="O52" s="12">
        <f t="shared" si="61"/>
        <v>45.996299999999991</v>
      </c>
      <c r="P52" s="10">
        <f t="shared" si="1"/>
        <v>107.32469999999998</v>
      </c>
      <c r="R52" s="12">
        <f t="shared" si="62"/>
        <v>32.197409999999991</v>
      </c>
      <c r="S52" s="10">
        <f t="shared" si="2"/>
        <v>100.61690625</v>
      </c>
      <c r="U52" s="12">
        <f t="shared" si="63"/>
        <v>30.185071874999998</v>
      </c>
      <c r="V52" s="10">
        <f t="shared" si="3"/>
        <v>170.508515625</v>
      </c>
      <c r="X52" s="12">
        <f t="shared" si="64"/>
        <v>51.1525546875</v>
      </c>
      <c r="Y52" s="10">
        <f t="shared" si="4"/>
        <v>159.85173339843749</v>
      </c>
      <c r="AA52" s="12">
        <f t="shared" si="65"/>
        <v>47.955520019531242</v>
      </c>
      <c r="AB52" s="10">
        <f t="shared" si="5"/>
        <v>149.86100006103516</v>
      </c>
      <c r="AD52" s="12">
        <f t="shared" si="66"/>
        <v>44.958300018310545</v>
      </c>
      <c r="AE52" s="10">
        <f t="shared" si="6"/>
        <v>140.49468755722046</v>
      </c>
      <c r="AG52" s="12">
        <f t="shared" si="67"/>
        <v>42.148406267166138</v>
      </c>
      <c r="AH52" s="10">
        <f t="shared" si="7"/>
        <v>131.71376958489418</v>
      </c>
      <c r="AJ52" s="12">
        <f t="shared" si="68"/>
        <v>39.514130875468254</v>
      </c>
      <c r="AK52" s="10">
        <f t="shared" si="8"/>
        <v>120.11953460751101</v>
      </c>
      <c r="AM52" s="12">
        <f t="shared" si="69"/>
        <v>36.035860382253304</v>
      </c>
      <c r="AN52" s="10">
        <f t="shared" si="9"/>
        <v>112.61206369454158</v>
      </c>
      <c r="AP52" s="12">
        <f t="shared" si="70"/>
        <v>33.783619108362473</v>
      </c>
      <c r="AQ52" s="10">
        <f t="shared" si="10"/>
        <v>105.57380971363273</v>
      </c>
      <c r="AS52" s="12">
        <f t="shared" si="71"/>
        <v>31.672142914089818</v>
      </c>
      <c r="AT52" s="10">
        <f t="shared" si="11"/>
        <v>98.975446606530681</v>
      </c>
      <c r="AV52" s="12">
        <f t="shared" si="72"/>
        <v>29.692633981959204</v>
      </c>
      <c r="AW52" s="10">
        <f t="shared" si="12"/>
        <v>92.789481193622507</v>
      </c>
      <c r="AY52" s="12">
        <f t="shared" si="73"/>
        <v>27.836844358086751</v>
      </c>
      <c r="AZ52" s="10">
        <f t="shared" si="13"/>
        <v>61.977706904137172</v>
      </c>
      <c r="BB52" s="12">
        <f t="shared" si="74"/>
        <v>18.593312071241151</v>
      </c>
      <c r="BC52" s="10">
        <f t="shared" si="14"/>
        <v>58.104100222628603</v>
      </c>
      <c r="BE52" s="12">
        <f t="shared" si="75"/>
        <v>17.431230066788579</v>
      </c>
      <c r="BF52" s="10">
        <f t="shared" si="15"/>
        <v>54.472593958714313</v>
      </c>
      <c r="BH52" s="12">
        <f t="shared" si="76"/>
        <v>16.341778187614292</v>
      </c>
      <c r="BI52" s="10">
        <f t="shared" si="16"/>
        <v>51.068056836294673</v>
      </c>
      <c r="BK52" s="12">
        <f t="shared" si="77"/>
        <v>15.320417050888402</v>
      </c>
      <c r="BL52" s="10">
        <f t="shared" si="17"/>
        <v>47.876303284026264</v>
      </c>
      <c r="BN52" s="12">
        <f t="shared" si="78"/>
        <v>14.362890985207878</v>
      </c>
      <c r="BO52" s="10">
        <f t="shared" si="18"/>
        <v>35.50647715651278</v>
      </c>
      <c r="BQ52" s="12">
        <f t="shared" si="79"/>
        <v>10.651943146953833</v>
      </c>
      <c r="BR52" s="10">
        <f t="shared" si="19"/>
        <v>33.287322334230723</v>
      </c>
      <c r="BT52" s="12">
        <f t="shared" si="80"/>
        <v>9.9861967002692165</v>
      </c>
      <c r="BU52" s="10">
        <f t="shared" si="20"/>
        <v>31.206864688341305</v>
      </c>
      <c r="BW52" s="12">
        <f t="shared" si="81"/>
        <v>9.3620594065023912</v>
      </c>
      <c r="BX52" s="10">
        <f t="shared" si="21"/>
        <v>29.256435645319982</v>
      </c>
      <c r="BZ52" s="12">
        <f t="shared" si="82"/>
        <v>8.776930693595995</v>
      </c>
      <c r="CA52" s="10">
        <f t="shared" si="22"/>
        <v>27.42790841748748</v>
      </c>
      <c r="CC52" s="12">
        <f t="shared" si="83"/>
        <v>8.2283725252462432</v>
      </c>
      <c r="CD52" s="10">
        <f t="shared" si="23"/>
        <v>25.191264644165276</v>
      </c>
      <c r="CF52" s="12">
        <f t="shared" si="84"/>
        <v>7.5573793932495823</v>
      </c>
      <c r="CG52" s="10">
        <f t="shared" si="24"/>
        <v>23.616810603904945</v>
      </c>
      <c r="CI52" s="12">
        <f t="shared" si="85"/>
        <v>7.0850431811714829</v>
      </c>
      <c r="CJ52" s="10">
        <f t="shared" si="25"/>
        <v>22.140759941160887</v>
      </c>
      <c r="CL52" s="12">
        <f t="shared" si="86"/>
        <v>6.6422279823482659</v>
      </c>
      <c r="CM52" s="10">
        <f t="shared" si="26"/>
        <v>20.756962444838337</v>
      </c>
    </row>
    <row r="53" spans="1:91" x14ac:dyDescent="0.3">
      <c r="A53">
        <v>67</v>
      </c>
      <c r="B53" s="8">
        <v>90</v>
      </c>
      <c r="D53">
        <v>270</v>
      </c>
      <c r="F53" s="12">
        <f t="shared" si="58"/>
        <v>81</v>
      </c>
      <c r="G53" s="10">
        <f t="shared" si="0"/>
        <v>189</v>
      </c>
      <c r="I53" s="12">
        <f t="shared" si="59"/>
        <v>56.699999999999996</v>
      </c>
      <c r="J53" s="10">
        <f t="shared" si="27"/>
        <v>219.02999999999997</v>
      </c>
      <c r="L53" s="12">
        <f t="shared" si="60"/>
        <v>65.708999999999989</v>
      </c>
      <c r="M53" s="10">
        <f t="shared" si="28"/>
        <v>153.32099999999997</v>
      </c>
      <c r="O53" s="12">
        <f t="shared" si="61"/>
        <v>45.996299999999991</v>
      </c>
      <c r="P53" s="10">
        <f t="shared" si="1"/>
        <v>107.32469999999998</v>
      </c>
      <c r="R53" s="12">
        <f t="shared" si="62"/>
        <v>32.197409999999991</v>
      </c>
      <c r="S53" s="10">
        <f t="shared" si="2"/>
        <v>75.127289999999988</v>
      </c>
      <c r="U53" s="12">
        <f t="shared" si="63"/>
        <v>22.538186999999997</v>
      </c>
      <c r="V53" s="10">
        <f t="shared" si="3"/>
        <v>70.431834374999994</v>
      </c>
      <c r="X53" s="12">
        <f t="shared" si="64"/>
        <v>21.129550312499997</v>
      </c>
      <c r="Y53" s="10">
        <f t="shared" si="4"/>
        <v>119.3559609375</v>
      </c>
      <c r="AA53" s="12">
        <f t="shared" si="65"/>
        <v>35.80678828125</v>
      </c>
      <c r="AB53" s="10">
        <f t="shared" si="5"/>
        <v>111.89621337890625</v>
      </c>
      <c r="AD53" s="12">
        <f t="shared" si="66"/>
        <v>33.568864013671877</v>
      </c>
      <c r="AE53" s="10">
        <f t="shared" si="6"/>
        <v>104.9027000427246</v>
      </c>
      <c r="AG53" s="12">
        <f t="shared" si="67"/>
        <v>31.470810012817381</v>
      </c>
      <c r="AH53" s="10">
        <f t="shared" si="7"/>
        <v>98.346281290054321</v>
      </c>
      <c r="AJ53" s="12">
        <f t="shared" si="68"/>
        <v>29.503884387016296</v>
      </c>
      <c r="AK53" s="10">
        <f t="shared" si="8"/>
        <v>92.199638709425926</v>
      </c>
      <c r="AM53" s="12">
        <f t="shared" si="69"/>
        <v>27.659891612827778</v>
      </c>
      <c r="AN53" s="10">
        <f t="shared" si="9"/>
        <v>84.08367422525771</v>
      </c>
      <c r="AP53" s="12">
        <f t="shared" si="70"/>
        <v>25.225102267577313</v>
      </c>
      <c r="AQ53" s="10">
        <f t="shared" si="10"/>
        <v>78.828444586179103</v>
      </c>
      <c r="AS53" s="12">
        <f t="shared" si="71"/>
        <v>23.648533375853731</v>
      </c>
      <c r="AT53" s="10">
        <f t="shared" si="11"/>
        <v>73.901666799542909</v>
      </c>
      <c r="AV53" s="12">
        <f t="shared" si="72"/>
        <v>22.170500039862873</v>
      </c>
      <c r="AW53" s="10">
        <f t="shared" si="12"/>
        <v>69.282812624571477</v>
      </c>
      <c r="AY53" s="12">
        <f t="shared" si="73"/>
        <v>20.784843787371443</v>
      </c>
      <c r="AZ53" s="10">
        <f t="shared" si="13"/>
        <v>64.952636835535756</v>
      </c>
      <c r="BB53" s="12">
        <f t="shared" si="74"/>
        <v>19.485791050660726</v>
      </c>
      <c r="BC53" s="10">
        <f t="shared" si="14"/>
        <v>43.384394832896021</v>
      </c>
      <c r="BE53" s="12">
        <f t="shared" si="75"/>
        <v>13.015318449868806</v>
      </c>
      <c r="BF53" s="10">
        <f t="shared" si="15"/>
        <v>40.672870155840023</v>
      </c>
      <c r="BH53" s="12">
        <f t="shared" si="76"/>
        <v>12.201861046752006</v>
      </c>
      <c r="BI53" s="10">
        <f t="shared" si="16"/>
        <v>38.130815771100018</v>
      </c>
      <c r="BK53" s="12">
        <f t="shared" si="77"/>
        <v>11.439244731330005</v>
      </c>
      <c r="BL53" s="10">
        <f t="shared" si="17"/>
        <v>35.747639785406271</v>
      </c>
      <c r="BN53" s="12">
        <f t="shared" si="78"/>
        <v>10.724291935621881</v>
      </c>
      <c r="BO53" s="10">
        <f t="shared" si="18"/>
        <v>33.513412298818388</v>
      </c>
      <c r="BQ53" s="12">
        <f t="shared" si="79"/>
        <v>10.054023689645517</v>
      </c>
      <c r="BR53" s="10">
        <f t="shared" si="19"/>
        <v>24.854534009558947</v>
      </c>
      <c r="BT53" s="12">
        <f t="shared" si="80"/>
        <v>7.4563602028676836</v>
      </c>
      <c r="BU53" s="10">
        <f t="shared" si="20"/>
        <v>23.301125633961504</v>
      </c>
      <c r="BW53" s="12">
        <f t="shared" si="81"/>
        <v>6.9903376901884515</v>
      </c>
      <c r="BX53" s="10">
        <f t="shared" si="21"/>
        <v>21.844805281838916</v>
      </c>
      <c r="BZ53" s="12">
        <f t="shared" si="82"/>
        <v>6.5534415845516749</v>
      </c>
      <c r="CA53" s="10">
        <f t="shared" si="22"/>
        <v>20.479504951723989</v>
      </c>
      <c r="CC53" s="12">
        <f t="shared" si="83"/>
        <v>6.1438514855171968</v>
      </c>
      <c r="CD53" s="10">
        <f t="shared" si="23"/>
        <v>19.199535892241236</v>
      </c>
      <c r="CF53" s="12">
        <f t="shared" si="84"/>
        <v>5.7598607676723708</v>
      </c>
      <c r="CG53" s="10">
        <f t="shared" si="24"/>
        <v>17.633885250915693</v>
      </c>
      <c r="CI53" s="12">
        <f t="shared" si="85"/>
        <v>5.2901655752747079</v>
      </c>
      <c r="CJ53" s="10">
        <f t="shared" si="25"/>
        <v>16.531767422733463</v>
      </c>
      <c r="CL53" s="12">
        <f t="shared" si="86"/>
        <v>4.9595302268200383</v>
      </c>
      <c r="CM53" s="10">
        <f t="shared" si="26"/>
        <v>15.49853195881262</v>
      </c>
    </row>
    <row r="54" spans="1:91" x14ac:dyDescent="0.3">
      <c r="A54">
        <v>68</v>
      </c>
      <c r="B54" s="8">
        <v>90</v>
      </c>
      <c r="D54">
        <v>270</v>
      </c>
      <c r="F54" s="12">
        <f t="shared" si="58"/>
        <v>81</v>
      </c>
      <c r="G54" s="10">
        <f t="shared" si="0"/>
        <v>189</v>
      </c>
      <c r="I54" s="12">
        <f t="shared" si="59"/>
        <v>56.699999999999996</v>
      </c>
      <c r="J54" s="10">
        <f t="shared" si="27"/>
        <v>132.30000000000001</v>
      </c>
      <c r="L54" s="12">
        <f t="shared" si="60"/>
        <v>39.690000000000005</v>
      </c>
      <c r="M54" s="10">
        <f t="shared" si="28"/>
        <v>153.32099999999997</v>
      </c>
      <c r="O54" s="12">
        <f t="shared" si="61"/>
        <v>45.996299999999991</v>
      </c>
      <c r="P54" s="10">
        <f t="shared" si="1"/>
        <v>107.32469999999998</v>
      </c>
      <c r="R54" s="12">
        <f t="shared" si="62"/>
        <v>32.197409999999991</v>
      </c>
      <c r="S54" s="10">
        <f t="shared" si="2"/>
        <v>75.127289999999988</v>
      </c>
      <c r="U54" s="12">
        <f t="shared" si="63"/>
        <v>22.538186999999997</v>
      </c>
      <c r="V54" s="10">
        <f t="shared" si="3"/>
        <v>52.589102999999994</v>
      </c>
      <c r="X54" s="12">
        <f t="shared" si="64"/>
        <v>15.776730899999997</v>
      </c>
      <c r="Y54" s="10">
        <f t="shared" si="4"/>
        <v>49.302284062499993</v>
      </c>
      <c r="AA54" s="12">
        <f t="shared" si="65"/>
        <v>14.790685218749998</v>
      </c>
      <c r="AB54" s="10">
        <f t="shared" si="5"/>
        <v>83.549172656249993</v>
      </c>
      <c r="AD54" s="12">
        <f t="shared" si="66"/>
        <v>25.064751796874997</v>
      </c>
      <c r="AE54" s="10">
        <f t="shared" si="6"/>
        <v>78.327349365234369</v>
      </c>
      <c r="AG54" s="12">
        <f t="shared" si="67"/>
        <v>23.498204809570311</v>
      </c>
      <c r="AH54" s="10">
        <f t="shared" si="7"/>
        <v>73.431890029907223</v>
      </c>
      <c r="AJ54" s="12">
        <f t="shared" si="68"/>
        <v>22.029567008972165</v>
      </c>
      <c r="AK54" s="10">
        <f t="shared" si="8"/>
        <v>68.842396903038022</v>
      </c>
      <c r="AM54" s="12">
        <f t="shared" si="69"/>
        <v>20.652719070911406</v>
      </c>
      <c r="AN54" s="10">
        <f t="shared" si="9"/>
        <v>64.539747096598148</v>
      </c>
      <c r="AP54" s="12">
        <f t="shared" si="70"/>
        <v>19.361924128979442</v>
      </c>
      <c r="AQ54" s="10">
        <f t="shared" si="10"/>
        <v>58.858571957680397</v>
      </c>
      <c r="AS54" s="12">
        <f t="shared" si="71"/>
        <v>17.657571587304119</v>
      </c>
      <c r="AT54" s="10">
        <f t="shared" si="11"/>
        <v>55.179911210325372</v>
      </c>
      <c r="AV54" s="12">
        <f t="shared" si="72"/>
        <v>16.553973363097612</v>
      </c>
      <c r="AW54" s="10">
        <f t="shared" si="12"/>
        <v>51.731166759680036</v>
      </c>
      <c r="AY54" s="12">
        <f t="shared" si="73"/>
        <v>15.519350027904011</v>
      </c>
      <c r="AZ54" s="10">
        <f t="shared" si="13"/>
        <v>48.497968837200034</v>
      </c>
      <c r="BB54" s="12">
        <f t="shared" si="74"/>
        <v>14.54939065116001</v>
      </c>
      <c r="BC54" s="10">
        <f t="shared" si="14"/>
        <v>45.466845784875034</v>
      </c>
      <c r="BE54" s="12">
        <f t="shared" si="75"/>
        <v>13.64005373546251</v>
      </c>
      <c r="BF54" s="10">
        <f t="shared" si="15"/>
        <v>30.369076383027213</v>
      </c>
      <c r="BH54" s="12">
        <f t="shared" si="76"/>
        <v>9.1107229149081643</v>
      </c>
      <c r="BI54" s="10">
        <f t="shared" si="16"/>
        <v>28.471009109088016</v>
      </c>
      <c r="BK54" s="12">
        <f t="shared" si="77"/>
        <v>8.5413027327264039</v>
      </c>
      <c r="BL54" s="10">
        <f t="shared" si="17"/>
        <v>26.691571039770011</v>
      </c>
      <c r="BN54" s="12">
        <f t="shared" si="78"/>
        <v>8.0074713119310026</v>
      </c>
      <c r="BO54" s="10">
        <f t="shared" si="18"/>
        <v>25.02334784978439</v>
      </c>
      <c r="BQ54" s="12">
        <f t="shared" si="79"/>
        <v>7.5070043549353169</v>
      </c>
      <c r="BR54" s="10">
        <f t="shared" si="19"/>
        <v>23.459388609172869</v>
      </c>
      <c r="BT54" s="12">
        <f t="shared" si="80"/>
        <v>7.0378165827518604</v>
      </c>
      <c r="BU54" s="10">
        <f t="shared" si="20"/>
        <v>17.398173806691261</v>
      </c>
      <c r="BW54" s="12">
        <f t="shared" si="81"/>
        <v>5.2194521420073778</v>
      </c>
      <c r="BX54" s="10">
        <f t="shared" si="21"/>
        <v>16.310787943773054</v>
      </c>
      <c r="BZ54" s="12">
        <f t="shared" si="82"/>
        <v>4.8932363831319163</v>
      </c>
      <c r="CA54" s="10">
        <f t="shared" si="22"/>
        <v>15.291363697287242</v>
      </c>
      <c r="CC54" s="12">
        <f t="shared" si="83"/>
        <v>4.5874091091861722</v>
      </c>
      <c r="CD54" s="10">
        <f t="shared" si="23"/>
        <v>14.335653466206793</v>
      </c>
      <c r="CF54" s="12">
        <f t="shared" si="84"/>
        <v>4.3006960398620375</v>
      </c>
      <c r="CG54" s="10">
        <f t="shared" si="24"/>
        <v>13.439675124568865</v>
      </c>
      <c r="CI54" s="12">
        <f t="shared" si="85"/>
        <v>4.0319025373706596</v>
      </c>
      <c r="CJ54" s="10">
        <f t="shared" si="25"/>
        <v>12.343719675640985</v>
      </c>
      <c r="CL54" s="12">
        <f t="shared" si="86"/>
        <v>3.7031159026922955</v>
      </c>
      <c r="CM54" s="10">
        <f t="shared" si="26"/>
        <v>11.572237195913424</v>
      </c>
    </row>
    <row r="55" spans="1:91" x14ac:dyDescent="0.3">
      <c r="A55">
        <v>69</v>
      </c>
      <c r="B55" s="8">
        <v>90</v>
      </c>
      <c r="D55">
        <v>270</v>
      </c>
      <c r="F55" s="12">
        <f t="shared" si="58"/>
        <v>81</v>
      </c>
      <c r="G55" s="10">
        <f t="shared" si="0"/>
        <v>189</v>
      </c>
      <c r="I55" s="12">
        <f t="shared" si="59"/>
        <v>56.699999999999996</v>
      </c>
      <c r="J55" s="10">
        <f t="shared" si="27"/>
        <v>132.30000000000001</v>
      </c>
      <c r="L55" s="12">
        <f t="shared" si="60"/>
        <v>39.690000000000005</v>
      </c>
      <c r="M55" s="10">
        <f t="shared" si="28"/>
        <v>92.610000000000014</v>
      </c>
      <c r="O55" s="12">
        <f t="shared" si="61"/>
        <v>27.783000000000005</v>
      </c>
      <c r="P55" s="10">
        <f t="shared" si="1"/>
        <v>107.32469999999998</v>
      </c>
      <c r="R55" s="12">
        <f t="shared" si="62"/>
        <v>32.197409999999991</v>
      </c>
      <c r="S55" s="10">
        <f t="shared" si="2"/>
        <v>75.127289999999988</v>
      </c>
      <c r="U55" s="12">
        <f t="shared" si="63"/>
        <v>22.538186999999997</v>
      </c>
      <c r="V55" s="10">
        <f t="shared" si="3"/>
        <v>52.589102999999994</v>
      </c>
      <c r="X55" s="12">
        <f t="shared" si="64"/>
        <v>15.776730899999997</v>
      </c>
      <c r="Y55" s="10">
        <f t="shared" si="4"/>
        <v>36.812372099999997</v>
      </c>
      <c r="AA55" s="12">
        <f t="shared" si="65"/>
        <v>11.043711629999999</v>
      </c>
      <c r="AB55" s="10">
        <f t="shared" si="5"/>
        <v>34.511598843749994</v>
      </c>
      <c r="AD55" s="12">
        <f t="shared" si="66"/>
        <v>10.353479653124998</v>
      </c>
      <c r="AE55" s="10">
        <f t="shared" si="6"/>
        <v>58.484420859374993</v>
      </c>
      <c r="AG55" s="12">
        <f t="shared" si="67"/>
        <v>17.545326257812498</v>
      </c>
      <c r="AH55" s="10">
        <f t="shared" si="7"/>
        <v>54.829144555664058</v>
      </c>
      <c r="AJ55" s="12">
        <f t="shared" si="68"/>
        <v>16.448743366699215</v>
      </c>
      <c r="AK55" s="10">
        <f t="shared" si="8"/>
        <v>51.402323020935057</v>
      </c>
      <c r="AM55" s="12">
        <f t="shared" si="69"/>
        <v>15.420696906280517</v>
      </c>
      <c r="AN55" s="10">
        <f t="shared" si="9"/>
        <v>48.18967783212662</v>
      </c>
      <c r="AP55" s="12">
        <f t="shared" si="70"/>
        <v>14.456903349637985</v>
      </c>
      <c r="AQ55" s="10">
        <f t="shared" si="10"/>
        <v>45.17782296761871</v>
      </c>
      <c r="AS55" s="12">
        <f t="shared" si="71"/>
        <v>13.553346890285612</v>
      </c>
      <c r="AT55" s="10">
        <f t="shared" si="11"/>
        <v>41.201000370376278</v>
      </c>
      <c r="AV55" s="12">
        <f t="shared" si="72"/>
        <v>12.360300111112883</v>
      </c>
      <c r="AW55" s="10">
        <f t="shared" si="12"/>
        <v>38.62593784722776</v>
      </c>
      <c r="AY55" s="12">
        <f t="shared" si="73"/>
        <v>11.587781354168328</v>
      </c>
      <c r="AZ55" s="10">
        <f t="shared" si="13"/>
        <v>36.211816731776025</v>
      </c>
      <c r="BB55" s="12">
        <f t="shared" si="74"/>
        <v>10.863545019532808</v>
      </c>
      <c r="BC55" s="10">
        <f t="shared" si="14"/>
        <v>33.948578186040024</v>
      </c>
      <c r="BE55" s="12">
        <f t="shared" si="75"/>
        <v>10.184573455812007</v>
      </c>
      <c r="BF55" s="10">
        <f t="shared" si="15"/>
        <v>31.826792049412525</v>
      </c>
      <c r="BH55" s="12">
        <f t="shared" si="76"/>
        <v>9.5480376148237571</v>
      </c>
      <c r="BI55" s="10">
        <f t="shared" si="16"/>
        <v>21.258353468119047</v>
      </c>
      <c r="BK55" s="12">
        <f t="shared" si="77"/>
        <v>6.3775060404357138</v>
      </c>
      <c r="BL55" s="10">
        <f t="shared" si="17"/>
        <v>19.929706376361612</v>
      </c>
      <c r="BN55" s="12">
        <f t="shared" si="78"/>
        <v>5.9789119129084831</v>
      </c>
      <c r="BO55" s="10">
        <f t="shared" si="18"/>
        <v>18.684099727839008</v>
      </c>
      <c r="BQ55" s="12">
        <f t="shared" si="79"/>
        <v>5.6052299183517027</v>
      </c>
      <c r="BR55" s="10">
        <f t="shared" si="19"/>
        <v>17.516343494849075</v>
      </c>
      <c r="BT55" s="12">
        <f t="shared" si="80"/>
        <v>5.2549030484547226</v>
      </c>
      <c r="BU55" s="10">
        <f t="shared" si="20"/>
        <v>16.421572026421011</v>
      </c>
      <c r="BW55" s="12">
        <f t="shared" si="81"/>
        <v>4.9264716079263033</v>
      </c>
      <c r="BX55" s="10">
        <f t="shared" si="21"/>
        <v>12.178721664683884</v>
      </c>
      <c r="BZ55" s="12">
        <f t="shared" si="82"/>
        <v>3.6536164994051652</v>
      </c>
      <c r="CA55" s="10">
        <f t="shared" si="22"/>
        <v>11.417551560641137</v>
      </c>
      <c r="CC55" s="12">
        <f t="shared" si="83"/>
        <v>3.4252654681923409</v>
      </c>
      <c r="CD55" s="10">
        <f t="shared" si="23"/>
        <v>10.70395458810107</v>
      </c>
      <c r="CF55" s="12">
        <f t="shared" si="84"/>
        <v>3.2111863764303208</v>
      </c>
      <c r="CG55" s="10">
        <f t="shared" si="24"/>
        <v>10.034957426344755</v>
      </c>
      <c r="CI55" s="12">
        <f t="shared" si="85"/>
        <v>3.0104872279034267</v>
      </c>
      <c r="CJ55" s="10">
        <f t="shared" si="25"/>
        <v>9.4077725871982061</v>
      </c>
      <c r="CL55" s="12">
        <f t="shared" si="86"/>
        <v>2.8223317761594617</v>
      </c>
      <c r="CM55" s="10">
        <f t="shared" si="26"/>
        <v>8.6406037729486904</v>
      </c>
    </row>
    <row r="56" spans="1:91" x14ac:dyDescent="0.3">
      <c r="A56">
        <v>70</v>
      </c>
      <c r="D56">
        <v>270</v>
      </c>
      <c r="F56" s="12">
        <f t="shared" si="58"/>
        <v>81</v>
      </c>
      <c r="G56" s="10">
        <f>D55+E55-F55</f>
        <v>189</v>
      </c>
      <c r="I56" s="12">
        <f t="shared" si="59"/>
        <v>56.699999999999996</v>
      </c>
      <c r="J56" s="10">
        <f>G55+H55-I55</f>
        <v>132.30000000000001</v>
      </c>
      <c r="L56" s="12">
        <f t="shared" si="60"/>
        <v>39.690000000000005</v>
      </c>
      <c r="M56" s="10">
        <f t="shared" si="28"/>
        <v>92.610000000000014</v>
      </c>
      <c r="O56" s="12">
        <f t="shared" si="61"/>
        <v>27.783000000000005</v>
      </c>
      <c r="P56" s="10">
        <f t="shared" si="1"/>
        <v>64.827000000000012</v>
      </c>
      <c r="R56" s="12">
        <f t="shared" si="62"/>
        <v>19.448100000000004</v>
      </c>
      <c r="S56" s="10">
        <f t="shared" si="2"/>
        <v>75.127289999999988</v>
      </c>
      <c r="U56" s="12">
        <f t="shared" si="63"/>
        <v>22.538186999999997</v>
      </c>
      <c r="V56" s="10">
        <f t="shared" si="3"/>
        <v>52.589102999999994</v>
      </c>
      <c r="X56" s="12">
        <f t="shared" si="64"/>
        <v>15.776730899999997</v>
      </c>
      <c r="Y56" s="10">
        <f t="shared" si="4"/>
        <v>36.812372099999997</v>
      </c>
      <c r="AA56" s="12">
        <f t="shared" si="65"/>
        <v>11.043711629999999</v>
      </c>
      <c r="AB56" s="10">
        <f t="shared" si="5"/>
        <v>25.76866047</v>
      </c>
      <c r="AD56" s="12">
        <f t="shared" si="66"/>
        <v>7.7305981409999998</v>
      </c>
      <c r="AE56" s="10">
        <f t="shared" si="6"/>
        <v>24.158119190624994</v>
      </c>
      <c r="AG56" s="12">
        <f t="shared" si="67"/>
        <v>7.2474357571874979</v>
      </c>
      <c r="AH56" s="10">
        <f t="shared" si="7"/>
        <v>40.939094601562495</v>
      </c>
      <c r="AJ56" s="12">
        <f t="shared" si="68"/>
        <v>12.281728380468747</v>
      </c>
      <c r="AK56" s="10">
        <f t="shared" si="8"/>
        <v>38.380401188964839</v>
      </c>
      <c r="AM56" s="12">
        <f t="shared" si="69"/>
        <v>11.514120356689451</v>
      </c>
      <c r="AN56" s="10">
        <f t="shared" si="9"/>
        <v>35.981626114654539</v>
      </c>
      <c r="AP56" s="12">
        <f t="shared" si="70"/>
        <v>10.794487834396362</v>
      </c>
      <c r="AQ56" s="10">
        <f t="shared" si="10"/>
        <v>33.732774482488637</v>
      </c>
      <c r="AS56" s="12">
        <f t="shared" si="71"/>
        <v>10.119832344746591</v>
      </c>
      <c r="AT56" s="10">
        <f t="shared" si="11"/>
        <v>31.6244760773331</v>
      </c>
      <c r="AV56" s="12">
        <f t="shared" si="72"/>
        <v>9.4873428231999295</v>
      </c>
      <c r="AW56" s="10">
        <f t="shared" si="12"/>
        <v>28.840700259263393</v>
      </c>
      <c r="AY56" s="12">
        <f t="shared" si="73"/>
        <v>8.6522100777790172</v>
      </c>
      <c r="AZ56" s="10">
        <f t="shared" si="13"/>
        <v>27.038156493059432</v>
      </c>
      <c r="BB56" s="12">
        <f t="shared" si="74"/>
        <v>8.1114469479178286</v>
      </c>
      <c r="BC56" s="10">
        <f t="shared" si="14"/>
        <v>25.348271712243218</v>
      </c>
      <c r="BE56" s="12">
        <f t="shared" si="75"/>
        <v>7.6044815136729653</v>
      </c>
      <c r="BF56" s="10">
        <f t="shared" si="15"/>
        <v>23.764004730228017</v>
      </c>
      <c r="BH56" s="12">
        <f t="shared" si="76"/>
        <v>7.129201419068405</v>
      </c>
      <c r="BI56" s="10">
        <f t="shared" si="16"/>
        <v>22.27875443458877</v>
      </c>
      <c r="BK56" s="12">
        <f t="shared" si="77"/>
        <v>6.6836263303766303</v>
      </c>
      <c r="BL56" s="10">
        <f t="shared" si="17"/>
        <v>14.880847427683333</v>
      </c>
      <c r="BN56" s="12">
        <f t="shared" si="78"/>
        <v>4.4642542283050002</v>
      </c>
      <c r="BO56" s="10">
        <f t="shared" si="18"/>
        <v>13.950794463453128</v>
      </c>
      <c r="BQ56" s="12">
        <f t="shared" si="79"/>
        <v>4.185238339035938</v>
      </c>
      <c r="BR56" s="10">
        <f t="shared" si="19"/>
        <v>13.078869809487305</v>
      </c>
      <c r="BT56" s="12">
        <f t="shared" si="80"/>
        <v>3.9236609428461913</v>
      </c>
      <c r="BU56" s="10">
        <f t="shared" si="20"/>
        <v>12.261440446394353</v>
      </c>
      <c r="BW56" s="12">
        <f t="shared" si="81"/>
        <v>3.6784321339183057</v>
      </c>
      <c r="BX56" s="10">
        <f t="shared" si="21"/>
        <v>11.495100418494708</v>
      </c>
      <c r="BZ56" s="12">
        <f t="shared" si="82"/>
        <v>3.4485301255484124</v>
      </c>
      <c r="CA56" s="10">
        <f t="shared" si="22"/>
        <v>8.5251051652787186</v>
      </c>
      <c r="CC56" s="12">
        <f t="shared" si="83"/>
        <v>2.5575315495836155</v>
      </c>
      <c r="CD56" s="10">
        <f t="shared" si="23"/>
        <v>7.9922860924487953</v>
      </c>
      <c r="CF56" s="12">
        <f t="shared" si="84"/>
        <v>2.3976858277346387</v>
      </c>
      <c r="CG56" s="10">
        <f t="shared" si="24"/>
        <v>7.4927682116707484</v>
      </c>
      <c r="CI56" s="12">
        <f t="shared" si="85"/>
        <v>2.2478304635012245</v>
      </c>
      <c r="CJ56" s="10">
        <f t="shared" si="25"/>
        <v>7.0244701984413283</v>
      </c>
      <c r="CL56" s="12">
        <f t="shared" si="86"/>
        <v>2.1073410595323985</v>
      </c>
      <c r="CM56" s="10">
        <f t="shared" si="26"/>
        <v>6.5854408110387439</v>
      </c>
    </row>
    <row r="57" spans="1:91" x14ac:dyDescent="0.3">
      <c r="B57" s="8">
        <v>2642.11</v>
      </c>
      <c r="D57">
        <f>SUM(D2:D56)</f>
        <v>27775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96"/>
  <sheetViews>
    <sheetView topLeftCell="S1" workbookViewId="0">
      <selection activeCell="AB14" sqref="AB14"/>
    </sheetView>
  </sheetViews>
  <sheetFormatPr defaultRowHeight="14.4" x14ac:dyDescent="0.3"/>
  <cols>
    <col min="3" max="3" width="14.109375" customWidth="1"/>
    <col min="4" max="4" width="9.109375" style="12"/>
    <col min="6" max="6" width="12.109375" customWidth="1"/>
    <col min="7" max="7" width="9.109375" style="8"/>
    <col min="8" max="8" width="9.5546875" bestFit="1" customWidth="1"/>
    <col min="11" max="11" width="12.109375" customWidth="1"/>
    <col min="14" max="14" width="9.109375" style="11"/>
    <col min="16" max="16" width="12.109375" customWidth="1"/>
    <col min="18" max="18" width="10.5546875" bestFit="1" customWidth="1"/>
    <col min="19" max="19" width="9.109375" style="11"/>
    <col min="21" max="21" width="12.109375" customWidth="1"/>
    <col min="23" max="23" width="10.5546875" bestFit="1" customWidth="1"/>
    <col min="24" max="24" width="9.109375" style="11"/>
    <col min="26" max="26" width="12.109375" customWidth="1"/>
    <col min="28" max="28" width="10.5546875" bestFit="1" customWidth="1"/>
    <col min="29" max="29" width="9.109375" style="11"/>
    <col min="31" max="31" width="12.109375" customWidth="1"/>
    <col min="33" max="33" width="10.5546875" bestFit="1" customWidth="1"/>
    <col min="34" max="34" width="9.109375" style="11"/>
    <col min="36" max="36" width="12.109375" customWidth="1"/>
    <col min="38" max="38" width="10.5546875" bestFit="1" customWidth="1"/>
    <col min="39" max="39" width="9.109375" style="11"/>
    <col min="41" max="41" width="12.109375" customWidth="1"/>
    <col min="43" max="43" width="10.5546875" bestFit="1" customWidth="1"/>
    <col min="44" max="44" width="9.109375" style="12"/>
    <col min="46" max="46" width="12.109375" customWidth="1"/>
    <col min="48" max="48" width="9.109375" style="8"/>
    <col min="49" max="49" width="12" bestFit="1" customWidth="1"/>
    <col min="51" max="51" width="12.109375" customWidth="1"/>
    <col min="53" max="53" width="9.5546875" bestFit="1" customWidth="1"/>
    <col min="54" max="54" width="9.109375" style="12"/>
    <col min="56" max="56" width="12.109375" customWidth="1"/>
    <col min="58" max="58" width="9.5546875" bestFit="1" customWidth="1"/>
    <col min="61" max="61" width="12.109375" customWidth="1"/>
    <col min="66" max="66" width="12.109375" customWidth="1"/>
    <col min="68" max="68" width="9.5546875" bestFit="1" customWidth="1"/>
    <col min="71" max="71" width="12.109375" customWidth="1"/>
    <col min="73" max="73" width="9.5546875" bestFit="1" customWidth="1"/>
    <col min="76" max="76" width="12.109375" customWidth="1"/>
    <col min="78" max="78" width="9.5546875" bestFit="1" customWidth="1"/>
    <col min="81" max="81" width="12.109375" customWidth="1"/>
    <col min="83" max="83" width="9.5546875" bestFit="1" customWidth="1"/>
    <col min="86" max="86" width="12.109375" customWidth="1"/>
    <col min="88" max="88" width="9.5546875" bestFit="1" customWidth="1"/>
    <col min="91" max="91" width="12.109375" customWidth="1"/>
    <col min="93" max="93" width="9.5546875" bestFit="1" customWidth="1"/>
    <col min="96" max="96" width="12.109375" customWidth="1"/>
    <col min="98" max="98" width="9.5546875" bestFit="1" customWidth="1"/>
    <col min="101" max="101" width="12.109375" customWidth="1"/>
    <col min="103" max="103" width="9.5546875" bestFit="1" customWidth="1"/>
    <col min="106" max="106" width="12.109375" customWidth="1"/>
    <col min="108" max="108" width="9.5546875" bestFit="1" customWidth="1"/>
    <col min="111" max="111" width="12.109375" customWidth="1"/>
    <col min="113" max="113" width="9.5546875" bestFit="1" customWidth="1"/>
    <col min="116" max="116" width="12.109375" customWidth="1"/>
    <col min="118" max="118" width="9.5546875" bestFit="1" customWidth="1"/>
    <col min="121" max="121" width="12.109375" customWidth="1"/>
    <col min="123" max="123" width="9.5546875" bestFit="1" customWidth="1"/>
    <col min="126" max="126" width="12.109375" customWidth="1"/>
    <col min="128" max="128" width="9.5546875" bestFit="1" customWidth="1"/>
    <col min="131" max="131" width="12.109375" customWidth="1"/>
    <col min="136" max="136" width="12.109375" customWidth="1"/>
    <col min="138" max="138" width="9.5546875" bestFit="1" customWidth="1"/>
    <col min="141" max="141" width="12.109375" customWidth="1"/>
    <col min="143" max="143" width="9.5546875" bestFit="1" customWidth="1"/>
    <col min="146" max="146" width="12.109375" customWidth="1"/>
    <col min="148" max="148" width="9.5546875" bestFit="1" customWidth="1"/>
    <col min="151" max="151" width="12.109375" customWidth="1"/>
    <col min="153" max="153" width="9.5546875" bestFit="1" customWidth="1"/>
    <col min="156" max="156" width="12.109375" customWidth="1"/>
    <col min="158" max="158" width="9.5546875" bestFit="1" customWidth="1"/>
    <col min="161" max="161" width="12.109375" customWidth="1"/>
    <col min="163" max="163" width="9.5546875" bestFit="1" customWidth="1"/>
    <col min="166" max="166" width="12.109375" customWidth="1"/>
    <col min="168" max="168" width="9.5546875" bestFit="1" customWidth="1"/>
    <col min="171" max="171" width="12.109375" customWidth="1"/>
    <col min="173" max="173" width="9.5546875" bestFit="1" customWidth="1"/>
    <col min="174" max="174" width="12" customWidth="1"/>
    <col min="176" max="176" width="12.109375" customWidth="1"/>
    <col min="178" max="178" width="9.5546875" bestFit="1" customWidth="1"/>
    <col min="179" max="179" width="11.109375" customWidth="1"/>
    <col min="181" max="181" width="12.109375" customWidth="1"/>
    <col min="183" max="183" width="9.5546875" bestFit="1" customWidth="1"/>
    <col min="184" max="184" width="11.109375" customWidth="1"/>
    <col min="186" max="186" width="12.109375" customWidth="1"/>
    <col min="188" max="188" width="9.5546875" bestFit="1" customWidth="1"/>
  </cols>
  <sheetData>
    <row r="1" spans="1:188" s="25" customFormat="1" ht="90" x14ac:dyDescent="0.25">
      <c r="A1" s="35" t="s">
        <v>11</v>
      </c>
      <c r="B1" s="36" t="s">
        <v>151</v>
      </c>
      <c r="C1" s="36" t="s">
        <v>32</v>
      </c>
      <c r="D1" s="37" t="s">
        <v>219</v>
      </c>
      <c r="E1" s="25" t="s">
        <v>156</v>
      </c>
      <c r="F1" s="38" t="s">
        <v>29</v>
      </c>
      <c r="G1" s="34" t="s">
        <v>30</v>
      </c>
      <c r="H1" s="25" t="s">
        <v>31</v>
      </c>
      <c r="I1" s="36" t="s">
        <v>219</v>
      </c>
      <c r="J1" s="25" t="s">
        <v>155</v>
      </c>
      <c r="K1" s="38" t="s">
        <v>29</v>
      </c>
      <c r="L1" s="25" t="s">
        <v>34</v>
      </c>
      <c r="M1" s="39" t="s">
        <v>35</v>
      </c>
      <c r="N1" s="36" t="s">
        <v>219</v>
      </c>
      <c r="O1" s="39" t="s">
        <v>154</v>
      </c>
      <c r="P1" s="38" t="s">
        <v>29</v>
      </c>
      <c r="Q1" s="25" t="s">
        <v>36</v>
      </c>
      <c r="R1" s="39" t="s">
        <v>37</v>
      </c>
      <c r="S1" s="36" t="s">
        <v>219</v>
      </c>
      <c r="T1" s="25" t="s">
        <v>153</v>
      </c>
      <c r="U1" s="38" t="s">
        <v>29</v>
      </c>
      <c r="V1" s="25" t="s">
        <v>38</v>
      </c>
      <c r="W1" s="39" t="s">
        <v>39</v>
      </c>
      <c r="X1" s="36" t="s">
        <v>219</v>
      </c>
      <c r="Y1" s="39" t="s">
        <v>152</v>
      </c>
      <c r="Z1" s="38" t="s">
        <v>29</v>
      </c>
      <c r="AA1" s="25" t="s">
        <v>40</v>
      </c>
      <c r="AB1" s="39" t="s">
        <v>41</v>
      </c>
      <c r="AC1" s="36" t="s">
        <v>219</v>
      </c>
      <c r="AD1" s="39" t="s">
        <v>157</v>
      </c>
      <c r="AE1" s="38" t="s">
        <v>29</v>
      </c>
      <c r="AF1" s="25" t="s">
        <v>42</v>
      </c>
      <c r="AG1" s="39" t="s">
        <v>43</v>
      </c>
      <c r="AH1" s="36" t="s">
        <v>219</v>
      </c>
      <c r="AI1" s="39" t="s">
        <v>158</v>
      </c>
      <c r="AJ1" s="38" t="s">
        <v>29</v>
      </c>
      <c r="AK1" s="25" t="s">
        <v>44</v>
      </c>
      <c r="AL1" s="39" t="s">
        <v>62</v>
      </c>
      <c r="AM1" s="36" t="s">
        <v>219</v>
      </c>
      <c r="AN1" s="39" t="s">
        <v>159</v>
      </c>
      <c r="AO1" s="38" t="s">
        <v>29</v>
      </c>
      <c r="AP1" s="25" t="s">
        <v>45</v>
      </c>
      <c r="AQ1" s="39" t="s">
        <v>46</v>
      </c>
      <c r="AR1" s="37" t="s">
        <v>47</v>
      </c>
      <c r="AS1" s="39" t="s">
        <v>160</v>
      </c>
      <c r="AT1" s="38" t="s">
        <v>29</v>
      </c>
      <c r="AU1" s="25" t="s">
        <v>48</v>
      </c>
      <c r="AV1" s="34" t="s">
        <v>49</v>
      </c>
      <c r="AW1" s="37" t="s">
        <v>47</v>
      </c>
      <c r="AX1" s="39" t="s">
        <v>161</v>
      </c>
      <c r="AY1" s="38" t="s">
        <v>29</v>
      </c>
      <c r="AZ1" s="25" t="s">
        <v>50</v>
      </c>
      <c r="BA1" s="25" t="s">
        <v>51</v>
      </c>
      <c r="BB1" s="37" t="s">
        <v>47</v>
      </c>
      <c r="BC1" s="39" t="s">
        <v>162</v>
      </c>
      <c r="BD1" s="38" t="s">
        <v>29</v>
      </c>
      <c r="BE1" s="25" t="s">
        <v>52</v>
      </c>
      <c r="BF1" s="25" t="s">
        <v>53</v>
      </c>
      <c r="BG1" s="37" t="s">
        <v>47</v>
      </c>
      <c r="BH1" s="39" t="s">
        <v>163</v>
      </c>
      <c r="BI1" s="38" t="s">
        <v>29</v>
      </c>
      <c r="BJ1" s="25" t="s">
        <v>54</v>
      </c>
      <c r="BK1" s="25" t="s">
        <v>55</v>
      </c>
      <c r="BL1" s="37" t="s">
        <v>47</v>
      </c>
      <c r="BM1" s="39" t="s">
        <v>164</v>
      </c>
      <c r="BN1" s="38" t="s">
        <v>29</v>
      </c>
      <c r="BO1" s="25" t="s">
        <v>56</v>
      </c>
      <c r="BP1" s="25" t="s">
        <v>57</v>
      </c>
      <c r="BQ1" s="37" t="s">
        <v>47</v>
      </c>
      <c r="BR1" s="39" t="s">
        <v>165</v>
      </c>
      <c r="BS1" s="38" t="s">
        <v>29</v>
      </c>
      <c r="BT1" s="25" t="s">
        <v>58</v>
      </c>
      <c r="BU1" s="25" t="s">
        <v>59</v>
      </c>
      <c r="BV1" s="37" t="s">
        <v>47</v>
      </c>
      <c r="BW1" s="39" t="s">
        <v>166</v>
      </c>
      <c r="BX1" s="38" t="s">
        <v>29</v>
      </c>
      <c r="BY1" s="25" t="s">
        <v>60</v>
      </c>
      <c r="BZ1" s="25" t="s">
        <v>61</v>
      </c>
      <c r="CA1" s="37" t="s">
        <v>47</v>
      </c>
      <c r="CB1" s="39" t="s">
        <v>167</v>
      </c>
      <c r="CC1" s="38" t="s">
        <v>29</v>
      </c>
      <c r="CD1" s="25" t="s">
        <v>63</v>
      </c>
      <c r="CE1" s="25" t="s">
        <v>64</v>
      </c>
      <c r="CF1" s="37" t="s">
        <v>47</v>
      </c>
      <c r="CG1" s="39" t="s">
        <v>168</v>
      </c>
      <c r="CH1" s="38" t="s">
        <v>29</v>
      </c>
      <c r="CI1" s="25" t="s">
        <v>65</v>
      </c>
      <c r="CJ1" s="25" t="s">
        <v>66</v>
      </c>
      <c r="CK1" s="37" t="s">
        <v>47</v>
      </c>
      <c r="CL1" s="39" t="s">
        <v>169</v>
      </c>
      <c r="CM1" s="38" t="s">
        <v>29</v>
      </c>
      <c r="CN1" s="25" t="s">
        <v>67</v>
      </c>
      <c r="CO1" s="25" t="s">
        <v>68</v>
      </c>
      <c r="CP1" s="37" t="s">
        <v>47</v>
      </c>
      <c r="CQ1" s="39" t="s">
        <v>170</v>
      </c>
      <c r="CR1" s="38" t="s">
        <v>29</v>
      </c>
      <c r="CS1" s="25" t="s">
        <v>69</v>
      </c>
      <c r="CT1" s="25" t="s">
        <v>70</v>
      </c>
      <c r="CU1" s="37" t="s">
        <v>47</v>
      </c>
      <c r="CV1" s="39" t="s">
        <v>171</v>
      </c>
      <c r="CW1" s="38" t="s">
        <v>29</v>
      </c>
      <c r="CX1" s="25" t="s">
        <v>71</v>
      </c>
      <c r="CY1" s="25" t="s">
        <v>72</v>
      </c>
      <c r="CZ1" s="37" t="s">
        <v>47</v>
      </c>
      <c r="DA1" s="39" t="s">
        <v>172</v>
      </c>
      <c r="DB1" s="38" t="s">
        <v>29</v>
      </c>
      <c r="DC1" s="25" t="s">
        <v>73</v>
      </c>
      <c r="DD1" s="25" t="s">
        <v>74</v>
      </c>
      <c r="DE1" s="37" t="s">
        <v>47</v>
      </c>
      <c r="DF1" s="39" t="s">
        <v>173</v>
      </c>
      <c r="DG1" s="38" t="s">
        <v>29</v>
      </c>
      <c r="DH1" s="25" t="s">
        <v>75</v>
      </c>
      <c r="DI1" s="25" t="s">
        <v>76</v>
      </c>
      <c r="DJ1" s="37" t="s">
        <v>47</v>
      </c>
      <c r="DK1" s="39" t="s">
        <v>174</v>
      </c>
      <c r="DL1" s="38" t="s">
        <v>29</v>
      </c>
      <c r="DM1" s="25" t="s">
        <v>77</v>
      </c>
      <c r="DN1" s="25" t="s">
        <v>78</v>
      </c>
      <c r="DO1" s="37" t="s">
        <v>47</v>
      </c>
      <c r="DP1" s="39" t="s">
        <v>175</v>
      </c>
      <c r="DQ1" s="38" t="s">
        <v>29</v>
      </c>
      <c r="DR1" s="25" t="s">
        <v>79</v>
      </c>
      <c r="DS1" s="25" t="s">
        <v>80</v>
      </c>
      <c r="DT1" s="37" t="s">
        <v>47</v>
      </c>
      <c r="DU1" s="39" t="s">
        <v>176</v>
      </c>
      <c r="DV1" s="38" t="s">
        <v>29</v>
      </c>
      <c r="DW1" s="25" t="s">
        <v>81</v>
      </c>
      <c r="DX1" s="25" t="s">
        <v>82</v>
      </c>
      <c r="DY1" s="37" t="s">
        <v>47</v>
      </c>
      <c r="DZ1" s="39" t="s">
        <v>177</v>
      </c>
      <c r="EA1" s="38" t="s">
        <v>29</v>
      </c>
      <c r="EB1" s="25" t="s">
        <v>83</v>
      </c>
      <c r="EC1" s="25" t="s">
        <v>84</v>
      </c>
      <c r="ED1" s="37" t="s">
        <v>47</v>
      </c>
      <c r="EE1" s="39" t="s">
        <v>178</v>
      </c>
      <c r="EF1" s="38" t="s">
        <v>29</v>
      </c>
      <c r="EG1" s="25" t="s">
        <v>85</v>
      </c>
      <c r="EH1" s="25" t="s">
        <v>86</v>
      </c>
      <c r="EI1" s="37" t="s">
        <v>47</v>
      </c>
      <c r="EJ1" s="39" t="s">
        <v>179</v>
      </c>
      <c r="EK1" s="38" t="s">
        <v>29</v>
      </c>
      <c r="EL1" s="25" t="s">
        <v>87</v>
      </c>
      <c r="EM1" s="25" t="s">
        <v>88</v>
      </c>
      <c r="EN1" s="37" t="s">
        <v>47</v>
      </c>
      <c r="EO1" s="39" t="s">
        <v>180</v>
      </c>
      <c r="EP1" s="38" t="s">
        <v>29</v>
      </c>
      <c r="EQ1" s="25" t="s">
        <v>89</v>
      </c>
      <c r="ER1" s="25" t="s">
        <v>90</v>
      </c>
      <c r="ES1" s="37" t="s">
        <v>47</v>
      </c>
      <c r="ET1" s="39" t="s">
        <v>181</v>
      </c>
      <c r="EU1" s="38" t="s">
        <v>29</v>
      </c>
      <c r="EV1" s="25" t="s">
        <v>91</v>
      </c>
      <c r="EW1" s="25" t="s">
        <v>92</v>
      </c>
      <c r="EX1" s="37" t="s">
        <v>47</v>
      </c>
      <c r="EY1" s="39" t="s">
        <v>182</v>
      </c>
      <c r="EZ1" s="38" t="s">
        <v>29</v>
      </c>
      <c r="FA1" s="25" t="s">
        <v>93</v>
      </c>
      <c r="FB1" s="25" t="s">
        <v>94</v>
      </c>
      <c r="FC1" s="37" t="s">
        <v>47</v>
      </c>
      <c r="FD1" s="39" t="s">
        <v>183</v>
      </c>
      <c r="FE1" s="38" t="s">
        <v>29</v>
      </c>
      <c r="FF1" s="25" t="s">
        <v>95</v>
      </c>
      <c r="FG1" s="25" t="s">
        <v>96</v>
      </c>
      <c r="FH1" s="37" t="s">
        <v>47</v>
      </c>
      <c r="FI1" s="39" t="s">
        <v>184</v>
      </c>
      <c r="FJ1" s="38" t="s">
        <v>29</v>
      </c>
      <c r="FK1" s="25" t="s">
        <v>97</v>
      </c>
      <c r="FL1" s="25" t="s">
        <v>98</v>
      </c>
      <c r="FM1" s="37" t="s">
        <v>47</v>
      </c>
      <c r="FN1" s="39" t="s">
        <v>185</v>
      </c>
      <c r="FO1" s="38" t="s">
        <v>29</v>
      </c>
      <c r="FP1" s="25" t="s">
        <v>99</v>
      </c>
      <c r="FQ1" s="25" t="s">
        <v>100</v>
      </c>
      <c r="FR1" s="37" t="s">
        <v>47</v>
      </c>
      <c r="FS1" s="39" t="s">
        <v>186</v>
      </c>
      <c r="FT1" s="38" t="s">
        <v>29</v>
      </c>
      <c r="FU1" s="25" t="s">
        <v>101</v>
      </c>
      <c r="FV1" s="25" t="s">
        <v>102</v>
      </c>
      <c r="FW1" s="37" t="s">
        <v>47</v>
      </c>
      <c r="FX1" s="39" t="s">
        <v>187</v>
      </c>
      <c r="FY1" s="38" t="s">
        <v>29</v>
      </c>
      <c r="FZ1" s="25" t="s">
        <v>103</v>
      </c>
      <c r="GA1" s="25" t="s">
        <v>104</v>
      </c>
      <c r="GB1" s="37" t="s">
        <v>47</v>
      </c>
      <c r="GC1" s="39" t="s">
        <v>188</v>
      </c>
      <c r="GD1" s="38" t="s">
        <v>29</v>
      </c>
      <c r="GE1" s="25" t="s">
        <v>105</v>
      </c>
      <c r="GF1" s="25" t="s">
        <v>106</v>
      </c>
    </row>
    <row r="2" spans="1:188" ht="15" x14ac:dyDescent="0.25">
      <c r="A2" s="16">
        <v>16</v>
      </c>
      <c r="B2">
        <v>242</v>
      </c>
      <c r="C2">
        <v>60</v>
      </c>
      <c r="D2" s="12">
        <v>6.24</v>
      </c>
      <c r="E2">
        <f>C2+D2</f>
        <v>66.239999999999995</v>
      </c>
      <c r="F2" s="16">
        <f>E2*0.000431</f>
        <v>2.8549439999999999E-2</v>
      </c>
      <c r="G2" s="8">
        <f>E2-F2</f>
        <v>66.211450559999989</v>
      </c>
      <c r="I2" s="12">
        <v>6.24</v>
      </c>
      <c r="J2" s="7">
        <f>H2+I2</f>
        <v>6.24</v>
      </c>
      <c r="K2" s="16">
        <f>J2*0.000431</f>
        <v>2.68944E-3</v>
      </c>
      <c r="L2" s="8">
        <f>J2-K2</f>
        <v>6.2373105600000001</v>
      </c>
      <c r="N2" s="13">
        <v>6.24</v>
      </c>
      <c r="O2">
        <f>M2+N2</f>
        <v>6.24</v>
      </c>
      <c r="P2" s="16">
        <f>O2*0.000431</f>
        <v>2.68944E-3</v>
      </c>
      <c r="Q2" s="8">
        <f>O2-P2</f>
        <v>6.2373105600000001</v>
      </c>
      <c r="S2" s="13">
        <v>6.24</v>
      </c>
      <c r="T2">
        <f>R2+S2</f>
        <v>6.24</v>
      </c>
      <c r="U2" s="16">
        <f>T2*0.000431</f>
        <v>2.68944E-3</v>
      </c>
      <c r="V2" s="8">
        <f>T2-U2</f>
        <v>6.2373105600000001</v>
      </c>
      <c r="X2" s="13">
        <v>6.24</v>
      </c>
      <c r="Y2">
        <f>W2+X2</f>
        <v>6.24</v>
      </c>
      <c r="Z2" s="16">
        <f>Y2*0.000431</f>
        <v>2.68944E-3</v>
      </c>
      <c r="AA2" s="8">
        <f>Y2-Z2</f>
        <v>6.2373105600000001</v>
      </c>
      <c r="AC2" s="13">
        <v>6.24</v>
      </c>
      <c r="AD2">
        <f>AB2+AC2</f>
        <v>6.24</v>
      </c>
      <c r="AE2" s="16">
        <f>AD2*0.000431</f>
        <v>2.68944E-3</v>
      </c>
      <c r="AF2" s="8">
        <f>AD2-AE2</f>
        <v>6.2373105600000001</v>
      </c>
      <c r="AH2" s="13">
        <v>6.24</v>
      </c>
      <c r="AI2">
        <f>AG2+AH2</f>
        <v>6.24</v>
      </c>
      <c r="AJ2" s="16">
        <f>AI2*0.000431</f>
        <v>2.68944E-3</v>
      </c>
      <c r="AK2" s="8">
        <f>AI2-AJ2</f>
        <v>6.2373105600000001</v>
      </c>
      <c r="AM2" s="13">
        <v>6.24</v>
      </c>
      <c r="AN2">
        <f>AL2+AM2</f>
        <v>6.24</v>
      </c>
      <c r="AO2" s="16">
        <f>AN2*0.000431</f>
        <v>2.68944E-3</v>
      </c>
      <c r="AP2" s="8">
        <f>AN2-AO2</f>
        <v>6.2373105600000001</v>
      </c>
      <c r="AR2" s="12">
        <v>20.48</v>
      </c>
      <c r="AS2">
        <f>AQ2+AR2</f>
        <v>20.48</v>
      </c>
      <c r="AT2" s="16">
        <f>AS2*0.000431</f>
        <v>8.8268800000000005E-3</v>
      </c>
      <c r="AU2" s="8">
        <f>AS2-AT2</f>
        <v>20.47117312</v>
      </c>
      <c r="AW2" s="10">
        <v>32</v>
      </c>
      <c r="AX2">
        <f>AV2+AW2</f>
        <v>32</v>
      </c>
      <c r="AY2" s="16">
        <f>AX2*0.000431</f>
        <v>1.3792E-2</v>
      </c>
      <c r="AZ2" s="8">
        <f>AX2-AY2</f>
        <v>31.986208000000001</v>
      </c>
      <c r="BB2" s="12">
        <v>32</v>
      </c>
      <c r="BC2">
        <f>BA2+BB2</f>
        <v>32</v>
      </c>
      <c r="BD2" s="16">
        <f>BC2*0.000431</f>
        <v>1.3792E-2</v>
      </c>
      <c r="BE2" s="8">
        <f>BC2-BD2</f>
        <v>31.986208000000001</v>
      </c>
      <c r="BG2">
        <v>32</v>
      </c>
      <c r="BH2">
        <f>BF2+BG2</f>
        <v>32</v>
      </c>
      <c r="BI2" s="16">
        <f>BH2*0.000431</f>
        <v>1.3792E-2</v>
      </c>
      <c r="BJ2" s="8">
        <f>BH2-BI2</f>
        <v>31.986208000000001</v>
      </c>
      <c r="BL2">
        <v>32</v>
      </c>
      <c r="BM2">
        <f>BK2+BL2</f>
        <v>32</v>
      </c>
      <c r="BN2" s="16">
        <f>BM2*0.000431</f>
        <v>1.3792E-2</v>
      </c>
      <c r="BO2" s="8">
        <f>BM2-BN2</f>
        <v>31.986208000000001</v>
      </c>
      <c r="BQ2">
        <v>32</v>
      </c>
      <c r="BR2">
        <f>BP2+BQ2</f>
        <v>32</v>
      </c>
      <c r="BS2" s="16">
        <f>BR2*0.000431</f>
        <v>1.3792E-2</v>
      </c>
      <c r="BT2" s="8">
        <f>BR2-BS2</f>
        <v>31.986208000000001</v>
      </c>
      <c r="BV2">
        <v>32</v>
      </c>
      <c r="BW2">
        <f>BU2+BV2</f>
        <v>32</v>
      </c>
      <c r="BX2" s="16">
        <f>BW2*0.000431</f>
        <v>1.3792E-2</v>
      </c>
      <c r="BY2" s="8">
        <f>BW2-BX2</f>
        <v>31.986208000000001</v>
      </c>
      <c r="CA2">
        <v>32</v>
      </c>
      <c r="CB2">
        <f>BZ2+CA2</f>
        <v>32</v>
      </c>
      <c r="CC2" s="16">
        <f>CB2*0.000431</f>
        <v>1.3792E-2</v>
      </c>
      <c r="CD2" s="8">
        <f>CB2-CC2</f>
        <v>31.986208000000001</v>
      </c>
      <c r="CF2">
        <v>32</v>
      </c>
      <c r="CG2">
        <f>CE2+CF2</f>
        <v>32</v>
      </c>
      <c r="CH2" s="16">
        <f>CG2*0.000431</f>
        <v>1.3792E-2</v>
      </c>
      <c r="CI2" s="8">
        <f>CG2-CH2</f>
        <v>31.986208000000001</v>
      </c>
      <c r="CK2">
        <v>32</v>
      </c>
      <c r="CL2">
        <f>CJ2+CK2</f>
        <v>32</v>
      </c>
      <c r="CM2" s="16">
        <f>CL2*0.000431</f>
        <v>1.3792E-2</v>
      </c>
      <c r="CN2" s="8">
        <f>CL2-CM2</f>
        <v>31.986208000000001</v>
      </c>
      <c r="CP2">
        <v>32</v>
      </c>
      <c r="CQ2">
        <f>CO2+CP2</f>
        <v>32</v>
      </c>
      <c r="CR2" s="16">
        <f>CQ2*0.000431</f>
        <v>1.3792E-2</v>
      </c>
      <c r="CS2" s="8">
        <f>CQ2-CR2</f>
        <v>31.986208000000001</v>
      </c>
      <c r="CU2">
        <v>32</v>
      </c>
      <c r="CV2">
        <f>CT2+CU2</f>
        <v>32</v>
      </c>
      <c r="CW2" s="16">
        <f>CV2*0.000431</f>
        <v>1.3792E-2</v>
      </c>
      <c r="CX2" s="8">
        <f>CV2-CW2</f>
        <v>31.986208000000001</v>
      </c>
      <c r="CZ2">
        <v>32</v>
      </c>
      <c r="DA2">
        <f>CY2+CZ2</f>
        <v>32</v>
      </c>
      <c r="DB2" s="16">
        <f>DA2*0.000431</f>
        <v>1.3792E-2</v>
      </c>
      <c r="DC2" s="8">
        <f>DA2-DB2</f>
        <v>31.986208000000001</v>
      </c>
      <c r="DE2">
        <v>32</v>
      </c>
      <c r="DF2">
        <f>DD2+DE2</f>
        <v>32</v>
      </c>
      <c r="DG2" s="16">
        <f>DF2*0.000431</f>
        <v>1.3792E-2</v>
      </c>
      <c r="DH2" s="8">
        <f>DF2-DG2</f>
        <v>31.986208000000001</v>
      </c>
      <c r="DJ2">
        <v>32</v>
      </c>
      <c r="DK2">
        <f>DI2+DJ2</f>
        <v>32</v>
      </c>
      <c r="DL2" s="16">
        <f>DK2*0.000431</f>
        <v>1.3792E-2</v>
      </c>
      <c r="DM2" s="8">
        <f>DK2-DL2</f>
        <v>31.986208000000001</v>
      </c>
      <c r="DO2">
        <v>32</v>
      </c>
      <c r="DP2">
        <f>DN2+DO2</f>
        <v>32</v>
      </c>
      <c r="DQ2" s="16">
        <f>DP2*0.000431</f>
        <v>1.3792E-2</v>
      </c>
      <c r="DR2" s="8">
        <f>DP2-DQ2</f>
        <v>31.986208000000001</v>
      </c>
      <c r="DT2">
        <v>32</v>
      </c>
      <c r="DU2">
        <f>DS2+DT2</f>
        <v>32</v>
      </c>
      <c r="DV2" s="16">
        <f>DU2*0.000431</f>
        <v>1.3792E-2</v>
      </c>
      <c r="DW2" s="8">
        <f>DU2-DV2</f>
        <v>31.986208000000001</v>
      </c>
      <c r="DY2">
        <v>32</v>
      </c>
      <c r="DZ2">
        <f>DX2+DY2</f>
        <v>32</v>
      </c>
      <c r="EA2" s="16">
        <f>DZ2*0.000431</f>
        <v>1.3792E-2</v>
      </c>
      <c r="EB2" s="8">
        <f>DZ2-EA2</f>
        <v>31.986208000000001</v>
      </c>
      <c r="EC2" s="8"/>
      <c r="ED2">
        <v>32</v>
      </c>
      <c r="EE2">
        <f>EC2+ED2</f>
        <v>32</v>
      </c>
      <c r="EF2" s="16">
        <f>EE2*0.000431</f>
        <v>1.3792E-2</v>
      </c>
      <c r="EG2" s="8">
        <f>EE2-EF2</f>
        <v>31.986208000000001</v>
      </c>
      <c r="EI2">
        <v>32</v>
      </c>
      <c r="EJ2">
        <f>EH2+EI2</f>
        <v>32</v>
      </c>
      <c r="EK2" s="16">
        <f>EJ2*0.000431</f>
        <v>1.3792E-2</v>
      </c>
      <c r="EL2" s="8">
        <f>EJ2-EK2</f>
        <v>31.986208000000001</v>
      </c>
      <c r="EN2">
        <v>32</v>
      </c>
      <c r="EO2">
        <f>EM2+EN2</f>
        <v>32</v>
      </c>
      <c r="EP2" s="16">
        <f>EO2*0.000431</f>
        <v>1.3792E-2</v>
      </c>
      <c r="EQ2" s="8">
        <f>EO2-EP2</f>
        <v>31.986208000000001</v>
      </c>
      <c r="ES2">
        <v>32</v>
      </c>
      <c r="ET2">
        <f>ER2+ES2</f>
        <v>32</v>
      </c>
      <c r="EU2" s="16">
        <f>ET2*0.000431</f>
        <v>1.3792E-2</v>
      </c>
      <c r="EV2" s="8">
        <f>ET2-EU2</f>
        <v>31.986208000000001</v>
      </c>
      <c r="EX2">
        <v>32</v>
      </c>
      <c r="EY2">
        <f>EW2+EX2</f>
        <v>32</v>
      </c>
      <c r="EZ2" s="16">
        <f>EY2*0.000431</f>
        <v>1.3792E-2</v>
      </c>
      <c r="FA2" s="8">
        <f>EY2-EZ2</f>
        <v>31.986208000000001</v>
      </c>
      <c r="FC2">
        <v>32</v>
      </c>
      <c r="FD2">
        <f>FB2+FC2</f>
        <v>32</v>
      </c>
      <c r="FE2" s="16">
        <f>FD2*0.000431</f>
        <v>1.3792E-2</v>
      </c>
      <c r="FF2" s="8">
        <f>FD2-FE2</f>
        <v>31.986208000000001</v>
      </c>
      <c r="FH2">
        <v>32</v>
      </c>
      <c r="FI2">
        <f>FG2+FH2</f>
        <v>32</v>
      </c>
      <c r="FJ2" s="16">
        <f>FI2*0.000431</f>
        <v>1.3792E-2</v>
      </c>
      <c r="FK2" s="8">
        <f>FI2-FJ2</f>
        <v>31.986208000000001</v>
      </c>
      <c r="FM2">
        <v>32</v>
      </c>
      <c r="FN2">
        <f>FL2+FM2</f>
        <v>32</v>
      </c>
      <c r="FO2" s="16">
        <f>FN2*0.000431</f>
        <v>1.3792E-2</v>
      </c>
      <c r="FP2" s="8">
        <f>FN2-FO2</f>
        <v>31.986208000000001</v>
      </c>
      <c r="FR2">
        <v>32</v>
      </c>
      <c r="FS2">
        <f>FQ2+FR2</f>
        <v>32</v>
      </c>
      <c r="FT2" s="16">
        <f>FS2*0.000431</f>
        <v>1.3792E-2</v>
      </c>
      <c r="FU2" s="8">
        <f>FS2-FT2</f>
        <v>31.986208000000001</v>
      </c>
      <c r="FW2">
        <v>32</v>
      </c>
      <c r="FX2">
        <f>FV2+FW2</f>
        <v>32</v>
      </c>
      <c r="FY2" s="16">
        <f>FX2*0.000431</f>
        <v>1.3792E-2</v>
      </c>
      <c r="FZ2" s="8">
        <f>FX2-FY2</f>
        <v>31.986208000000001</v>
      </c>
      <c r="GB2">
        <v>32</v>
      </c>
      <c r="GC2">
        <f>GA2+GB2</f>
        <v>32</v>
      </c>
      <c r="GD2" s="16">
        <f>GC2*0.000431</f>
        <v>1.3792E-2</v>
      </c>
      <c r="GE2" s="8">
        <f>GC2-GD2</f>
        <v>31.986208000000001</v>
      </c>
    </row>
    <row r="3" spans="1:188" ht="15" x14ac:dyDescent="0.25">
      <c r="A3" s="16">
        <v>17</v>
      </c>
      <c r="C3">
        <v>60</v>
      </c>
      <c r="D3" s="12">
        <v>6.24</v>
      </c>
      <c r="E3">
        <f t="shared" ref="E3:E66" si="0">C3+D3</f>
        <v>66.239999999999995</v>
      </c>
      <c r="F3" s="16">
        <f>E3*0.000431</f>
        <v>2.8549439999999999E-2</v>
      </c>
      <c r="G3" s="8">
        <f t="shared" ref="G3:G66" si="1">E3-F3</f>
        <v>66.211450559999989</v>
      </c>
      <c r="H3" s="8">
        <f>G2</f>
        <v>66.211450559999989</v>
      </c>
      <c r="I3" s="12">
        <v>6.24</v>
      </c>
      <c r="J3" s="7">
        <f t="shared" ref="J3:J66" si="2">H3+I3</f>
        <v>72.451450559999984</v>
      </c>
      <c r="K3" s="16">
        <f>J3*0.000431</f>
        <v>3.1226575191359993E-2</v>
      </c>
      <c r="L3" s="8">
        <f t="shared" ref="L3:L66" si="3">J3-K3</f>
        <v>72.420223984808629</v>
      </c>
      <c r="M3" s="8">
        <f>L2</f>
        <v>6.2373105600000001</v>
      </c>
      <c r="N3" s="13">
        <v>6.24</v>
      </c>
      <c r="O3">
        <f t="shared" ref="O3:O66" si="4">M3+N3</f>
        <v>12.477310559999999</v>
      </c>
      <c r="P3" s="16">
        <f>O3*0.000431</f>
        <v>5.3777208513599998E-3</v>
      </c>
      <c r="Q3" s="8">
        <f t="shared" ref="Q3:Q66" si="5">O3-P3</f>
        <v>12.471932839148639</v>
      </c>
      <c r="R3" s="8">
        <f>Q2</f>
        <v>6.2373105600000001</v>
      </c>
      <c r="S3" s="13">
        <v>6.24</v>
      </c>
      <c r="T3">
        <f t="shared" ref="T3:T66" si="6">R3+S3</f>
        <v>12.477310559999999</v>
      </c>
      <c r="U3" s="16">
        <f>T3*0.000431</f>
        <v>5.3777208513599998E-3</v>
      </c>
      <c r="V3" s="8">
        <f t="shared" ref="V3:V66" si="7">T3-U3</f>
        <v>12.471932839148639</v>
      </c>
      <c r="W3" s="8">
        <f>V2</f>
        <v>6.2373105600000001</v>
      </c>
      <c r="X3" s="13">
        <v>6.24</v>
      </c>
      <c r="Y3">
        <f t="shared" ref="Y3:Y66" si="8">W3+X3</f>
        <v>12.477310559999999</v>
      </c>
      <c r="Z3" s="16">
        <f>Y3*0.000431</f>
        <v>5.3777208513599998E-3</v>
      </c>
      <c r="AA3" s="8">
        <f t="shared" ref="AA3:AA66" si="9">Y3-Z3</f>
        <v>12.471932839148639</v>
      </c>
      <c r="AB3" s="8">
        <f>AA2</f>
        <v>6.2373105600000001</v>
      </c>
      <c r="AC3" s="13">
        <v>6.24</v>
      </c>
      <c r="AD3">
        <f t="shared" ref="AD3:AD66" si="10">AB3+AC3</f>
        <v>12.477310559999999</v>
      </c>
      <c r="AE3" s="16">
        <f>AD3*0.000431</f>
        <v>5.3777208513599998E-3</v>
      </c>
      <c r="AF3" s="8">
        <f t="shared" ref="AF3:AF66" si="11">AD3-AE3</f>
        <v>12.471932839148639</v>
      </c>
      <c r="AG3" s="8">
        <f>AF2</f>
        <v>6.2373105600000001</v>
      </c>
      <c r="AH3" s="13">
        <v>6.24</v>
      </c>
      <c r="AI3">
        <f t="shared" ref="AI3:AI66" si="12">AG3+AH3</f>
        <v>12.477310559999999</v>
      </c>
      <c r="AJ3" s="16">
        <f>AI3*0.000431</f>
        <v>5.3777208513599998E-3</v>
      </c>
      <c r="AK3" s="8">
        <f t="shared" ref="AK3:AK66" si="13">AI3-AJ3</f>
        <v>12.471932839148639</v>
      </c>
      <c r="AL3" s="8">
        <f>AK2</f>
        <v>6.2373105600000001</v>
      </c>
      <c r="AM3" s="13">
        <v>6.24</v>
      </c>
      <c r="AN3">
        <f t="shared" ref="AN3:AN66" si="14">AL3+AM3</f>
        <v>12.477310559999999</v>
      </c>
      <c r="AO3" s="16">
        <f>AN3*0.000431</f>
        <v>5.3777208513599998E-3</v>
      </c>
      <c r="AP3" s="8">
        <f t="shared" ref="AP3:AP66" si="15">AN3-AO3</f>
        <v>12.471932839148639</v>
      </c>
      <c r="AQ3" s="8">
        <f>AP2</f>
        <v>6.2373105600000001</v>
      </c>
      <c r="AR3" s="12">
        <v>20.48</v>
      </c>
      <c r="AS3">
        <f t="shared" ref="AS3:AS66" si="16">AQ3+AR3</f>
        <v>26.717310560000001</v>
      </c>
      <c r="AT3" s="16">
        <f>AS3*0.000431</f>
        <v>1.1515160851360002E-2</v>
      </c>
      <c r="AU3" s="8">
        <f t="shared" ref="AU3:AU66" si="17">AS3-AT3</f>
        <v>26.705795399148641</v>
      </c>
      <c r="AV3" s="8">
        <f>AU2</f>
        <v>20.47117312</v>
      </c>
      <c r="AW3" s="10">
        <v>34.8416</v>
      </c>
      <c r="AX3">
        <f t="shared" ref="AX3:AX66" si="18">AV3+AW3</f>
        <v>55.312773120000003</v>
      </c>
      <c r="AY3" s="16">
        <f>AX3*0.000431</f>
        <v>2.3839805214720001E-2</v>
      </c>
      <c r="AZ3" s="8">
        <f t="shared" ref="AZ3:AZ66" si="19">AX3-AY3</f>
        <v>55.288933314785282</v>
      </c>
      <c r="BA3" s="8">
        <f>AZ2</f>
        <v>31.986208000000001</v>
      </c>
      <c r="BB3" s="12">
        <v>45.44</v>
      </c>
      <c r="BC3">
        <f t="shared" ref="BC3:BC66" si="20">BA3+BB3</f>
        <v>77.426208000000003</v>
      </c>
      <c r="BD3" s="16">
        <f>BC3*0.000431</f>
        <v>3.3370695648E-2</v>
      </c>
      <c r="BE3" s="8">
        <f t="shared" ref="BE3:BE66" si="21">BC3-BD3</f>
        <v>77.392837304352</v>
      </c>
      <c r="BF3" s="8">
        <f>BE2</f>
        <v>31.986208000000001</v>
      </c>
      <c r="BG3">
        <v>45.44</v>
      </c>
      <c r="BH3">
        <f t="shared" ref="BH3:BH66" si="22">BF3+BG3</f>
        <v>77.426208000000003</v>
      </c>
      <c r="BI3" s="16">
        <f>BH3*0.000431</f>
        <v>3.3370695648E-2</v>
      </c>
      <c r="BJ3" s="8">
        <f t="shared" ref="BJ3:BJ66" si="23">BH3-BI3</f>
        <v>77.392837304352</v>
      </c>
      <c r="BK3" s="8">
        <f>BJ2</f>
        <v>31.986208000000001</v>
      </c>
      <c r="BL3">
        <v>45.44</v>
      </c>
      <c r="BM3">
        <f t="shared" ref="BM3:BM66" si="24">BK3+BL3</f>
        <v>77.426208000000003</v>
      </c>
      <c r="BN3" s="16">
        <f>BM3*0.000431</f>
        <v>3.3370695648E-2</v>
      </c>
      <c r="BO3" s="8">
        <f t="shared" ref="BO3:BO66" si="25">BM3-BN3</f>
        <v>77.392837304352</v>
      </c>
      <c r="BP3" s="8">
        <f>BO2</f>
        <v>31.986208000000001</v>
      </c>
      <c r="BQ3">
        <v>45.44</v>
      </c>
      <c r="BR3">
        <f t="shared" ref="BR3:BR66" si="26">BP3+BQ3</f>
        <v>77.426208000000003</v>
      </c>
      <c r="BS3" s="16">
        <f>BR3*0.000431</f>
        <v>3.3370695648E-2</v>
      </c>
      <c r="BT3" s="8">
        <f t="shared" ref="BT3:BT66" si="27">BR3-BS3</f>
        <v>77.392837304352</v>
      </c>
      <c r="BU3" s="8">
        <f>BT2</f>
        <v>31.986208000000001</v>
      </c>
      <c r="BV3">
        <v>45.44</v>
      </c>
      <c r="BW3">
        <f t="shared" ref="BW3:BW66" si="28">BU3+BV3</f>
        <v>77.426208000000003</v>
      </c>
      <c r="BX3" s="16">
        <f>BW3*0.000431</f>
        <v>3.3370695648E-2</v>
      </c>
      <c r="BY3" s="8">
        <f t="shared" ref="BY3:BY66" si="29">BW3-BX3</f>
        <v>77.392837304352</v>
      </c>
      <c r="BZ3" s="8">
        <f>BY2</f>
        <v>31.986208000000001</v>
      </c>
      <c r="CA3">
        <v>45.44</v>
      </c>
      <c r="CB3">
        <f t="shared" ref="CB3:CB66" si="30">BZ3+CA3</f>
        <v>77.426208000000003</v>
      </c>
      <c r="CC3" s="16">
        <f>CB3*0.000431</f>
        <v>3.3370695648E-2</v>
      </c>
      <c r="CD3" s="8">
        <f t="shared" ref="CD3:CD66" si="31">CB3-CC3</f>
        <v>77.392837304352</v>
      </c>
      <c r="CE3" s="8">
        <f>CD2</f>
        <v>31.986208000000001</v>
      </c>
      <c r="CF3">
        <v>45.44</v>
      </c>
      <c r="CG3">
        <f t="shared" ref="CG3:CG66" si="32">CE3+CF3</f>
        <v>77.426208000000003</v>
      </c>
      <c r="CH3" s="16">
        <f>CG3*0.000431</f>
        <v>3.3370695648E-2</v>
      </c>
      <c r="CI3" s="8">
        <f t="shared" ref="CI3:CI66" si="33">CG3-CH3</f>
        <v>77.392837304352</v>
      </c>
      <c r="CJ3" s="8">
        <f>CI2</f>
        <v>31.986208000000001</v>
      </c>
      <c r="CK3">
        <v>45.44</v>
      </c>
      <c r="CL3">
        <f t="shared" ref="CL3:CL66" si="34">CJ3+CK3</f>
        <v>77.426208000000003</v>
      </c>
      <c r="CM3" s="16">
        <f>CL3*0.000431</f>
        <v>3.3370695648E-2</v>
      </c>
      <c r="CN3" s="8">
        <f t="shared" ref="CN3:CN66" si="35">CL3-CM3</f>
        <v>77.392837304352</v>
      </c>
      <c r="CO3" s="8">
        <f>CN2</f>
        <v>31.986208000000001</v>
      </c>
      <c r="CP3">
        <v>45.44</v>
      </c>
      <c r="CQ3">
        <f t="shared" ref="CQ3:CQ66" si="36">CO3+CP3</f>
        <v>77.426208000000003</v>
      </c>
      <c r="CR3" s="16">
        <f>CQ3*0.000431</f>
        <v>3.3370695648E-2</v>
      </c>
      <c r="CS3" s="8">
        <f t="shared" ref="CS3:CS66" si="37">CQ3-CR3</f>
        <v>77.392837304352</v>
      </c>
      <c r="CT3" s="8">
        <f>CS2</f>
        <v>31.986208000000001</v>
      </c>
      <c r="CU3">
        <v>45.44</v>
      </c>
      <c r="CV3">
        <f t="shared" ref="CV3:CV66" si="38">CT3+CU3</f>
        <v>77.426208000000003</v>
      </c>
      <c r="CW3" s="16">
        <f>CV3*0.000431</f>
        <v>3.3370695648E-2</v>
      </c>
      <c r="CX3" s="8">
        <f t="shared" ref="CX3:CX66" si="39">CV3-CW3</f>
        <v>77.392837304352</v>
      </c>
      <c r="CY3" s="8">
        <f>CX2</f>
        <v>31.986208000000001</v>
      </c>
      <c r="CZ3">
        <v>45.44</v>
      </c>
      <c r="DA3">
        <f t="shared" ref="DA3:DA66" si="40">CY3+CZ3</f>
        <v>77.426208000000003</v>
      </c>
      <c r="DB3" s="16">
        <f>DA3*0.000431</f>
        <v>3.3370695648E-2</v>
      </c>
      <c r="DC3" s="8">
        <f t="shared" ref="DC3:DC66" si="41">DA3-DB3</f>
        <v>77.392837304352</v>
      </c>
      <c r="DD3" s="8">
        <f>DC2</f>
        <v>31.986208000000001</v>
      </c>
      <c r="DE3">
        <v>45.44</v>
      </c>
      <c r="DF3">
        <f t="shared" ref="DF3:DF66" si="42">DD3+DE3</f>
        <v>77.426208000000003</v>
      </c>
      <c r="DG3" s="16">
        <f>DF3*0.000431</f>
        <v>3.3370695648E-2</v>
      </c>
      <c r="DH3" s="8">
        <f t="shared" ref="DH3:DH66" si="43">DF3-DG3</f>
        <v>77.392837304352</v>
      </c>
      <c r="DI3" s="8">
        <f>DH2</f>
        <v>31.986208000000001</v>
      </c>
      <c r="DJ3">
        <v>45.44</v>
      </c>
      <c r="DK3">
        <f t="shared" ref="DK3:DK66" si="44">DI3+DJ3</f>
        <v>77.426208000000003</v>
      </c>
      <c r="DL3" s="16">
        <f>DK3*0.000431</f>
        <v>3.3370695648E-2</v>
      </c>
      <c r="DM3" s="8">
        <f t="shared" ref="DM3:DM66" si="45">DK3-DL3</f>
        <v>77.392837304352</v>
      </c>
      <c r="DN3" s="8">
        <f>DM2</f>
        <v>31.986208000000001</v>
      </c>
      <c r="DO3">
        <v>45.44</v>
      </c>
      <c r="DP3">
        <f t="shared" ref="DP3:DP66" si="46">DN3+DO3</f>
        <v>77.426208000000003</v>
      </c>
      <c r="DQ3" s="16">
        <f>DP3*0.000431</f>
        <v>3.3370695648E-2</v>
      </c>
      <c r="DR3" s="8">
        <f t="shared" ref="DR3:DR66" si="47">DP3-DQ3</f>
        <v>77.392837304352</v>
      </c>
      <c r="DS3" s="8">
        <f>DR2</f>
        <v>31.986208000000001</v>
      </c>
      <c r="DT3">
        <v>45.44</v>
      </c>
      <c r="DU3">
        <f t="shared" ref="DU3:DU66" si="48">DS3+DT3</f>
        <v>77.426208000000003</v>
      </c>
      <c r="DV3" s="16">
        <f>DU3*0.000431</f>
        <v>3.3370695648E-2</v>
      </c>
      <c r="DW3" s="8">
        <f t="shared" ref="DW3:DW66" si="49">DU3-DV3</f>
        <v>77.392837304352</v>
      </c>
      <c r="DX3" s="8">
        <f>DW2</f>
        <v>31.986208000000001</v>
      </c>
      <c r="DY3">
        <v>45.44</v>
      </c>
      <c r="DZ3">
        <f t="shared" ref="DZ3:DZ66" si="50">DX3+DY3</f>
        <v>77.426208000000003</v>
      </c>
      <c r="EA3" s="16">
        <f>DZ3*0.000431</f>
        <v>3.3370695648E-2</v>
      </c>
      <c r="EB3" s="8">
        <f t="shared" ref="EB3:EB66" si="51">DZ3-EA3</f>
        <v>77.392837304352</v>
      </c>
      <c r="EC3" s="8">
        <f>EB2</f>
        <v>31.986208000000001</v>
      </c>
      <c r="ED3">
        <v>45.44</v>
      </c>
      <c r="EE3">
        <f t="shared" ref="EE3:EE66" si="52">EC3+ED3</f>
        <v>77.426208000000003</v>
      </c>
      <c r="EF3" s="16">
        <f>EE3*0.000431</f>
        <v>3.3370695648E-2</v>
      </c>
      <c r="EG3" s="8">
        <f t="shared" ref="EG3:EG66" si="53">EE3-EF3</f>
        <v>77.392837304352</v>
      </c>
      <c r="EH3" s="8">
        <f>EG2</f>
        <v>31.986208000000001</v>
      </c>
      <c r="EI3">
        <v>45.44</v>
      </c>
      <c r="EJ3">
        <f t="shared" ref="EJ3:EJ66" si="54">EH3+EI3</f>
        <v>77.426208000000003</v>
      </c>
      <c r="EK3" s="16">
        <f>EJ3*0.000431</f>
        <v>3.3370695648E-2</v>
      </c>
      <c r="EL3" s="8">
        <f t="shared" ref="EL3:EL66" si="55">EJ3-EK3</f>
        <v>77.392837304352</v>
      </c>
      <c r="EM3" s="8">
        <f>EL2</f>
        <v>31.986208000000001</v>
      </c>
      <c r="EN3">
        <v>45.44</v>
      </c>
      <c r="EO3">
        <f t="shared" ref="EO3:EO66" si="56">EM3+EN3</f>
        <v>77.426208000000003</v>
      </c>
      <c r="EP3" s="16">
        <f>EO3*0.000431</f>
        <v>3.3370695648E-2</v>
      </c>
      <c r="EQ3" s="8">
        <f t="shared" ref="EQ3:EQ66" si="57">EO3-EP3</f>
        <v>77.392837304352</v>
      </c>
      <c r="ER3" s="8">
        <f>EQ2</f>
        <v>31.986208000000001</v>
      </c>
      <c r="ES3">
        <v>45.44</v>
      </c>
      <c r="ET3">
        <f t="shared" ref="ET3:ET66" si="58">ER3+ES3</f>
        <v>77.426208000000003</v>
      </c>
      <c r="EU3" s="16">
        <f>ET3*0.000431</f>
        <v>3.3370695648E-2</v>
      </c>
      <c r="EV3" s="8">
        <f t="shared" ref="EV3:EV66" si="59">ET3-EU3</f>
        <v>77.392837304352</v>
      </c>
      <c r="EW3" s="8">
        <f>EV2</f>
        <v>31.986208000000001</v>
      </c>
      <c r="EX3">
        <v>45.44</v>
      </c>
      <c r="EY3">
        <f t="shared" ref="EY3:EY66" si="60">EW3+EX3</f>
        <v>77.426208000000003</v>
      </c>
      <c r="EZ3" s="16">
        <f>EY3*0.000431</f>
        <v>3.3370695648E-2</v>
      </c>
      <c r="FA3" s="8">
        <f t="shared" ref="FA3:FA66" si="61">EY3-EZ3</f>
        <v>77.392837304352</v>
      </c>
      <c r="FB3" s="8">
        <f>FA2</f>
        <v>31.986208000000001</v>
      </c>
      <c r="FC3">
        <v>45.44</v>
      </c>
      <c r="FD3">
        <f t="shared" ref="FD3:FD66" si="62">FB3+FC3</f>
        <v>77.426208000000003</v>
      </c>
      <c r="FE3" s="16">
        <f>FD3*0.000431</f>
        <v>3.3370695648E-2</v>
      </c>
      <c r="FF3" s="8">
        <f t="shared" ref="FF3:FF66" si="63">FD3-FE3</f>
        <v>77.392837304352</v>
      </c>
      <c r="FG3" s="8">
        <f>FF2</f>
        <v>31.986208000000001</v>
      </c>
      <c r="FH3">
        <v>45.44</v>
      </c>
      <c r="FI3">
        <f t="shared" ref="FI3:FI66" si="64">FG3+FH3</f>
        <v>77.426208000000003</v>
      </c>
      <c r="FJ3" s="16">
        <f>FI3*0.000431</f>
        <v>3.3370695648E-2</v>
      </c>
      <c r="FK3" s="8">
        <f t="shared" ref="FK3:FK66" si="65">FI3-FJ3</f>
        <v>77.392837304352</v>
      </c>
      <c r="FL3" s="8">
        <f>FK2</f>
        <v>31.986208000000001</v>
      </c>
      <c r="FM3">
        <v>45.44</v>
      </c>
      <c r="FN3">
        <f t="shared" ref="FN3:FN66" si="66">FL3+FM3</f>
        <v>77.426208000000003</v>
      </c>
      <c r="FO3" s="16">
        <f>FN3*0.000431</f>
        <v>3.3370695648E-2</v>
      </c>
      <c r="FP3" s="8">
        <f t="shared" ref="FP3:FP66" si="67">FN3-FO3</f>
        <v>77.392837304352</v>
      </c>
      <c r="FQ3" s="8">
        <f>FP2</f>
        <v>31.986208000000001</v>
      </c>
      <c r="FR3">
        <v>45.44</v>
      </c>
      <c r="FS3">
        <f t="shared" ref="FS3:FS66" si="68">FQ3+FR3</f>
        <v>77.426208000000003</v>
      </c>
      <c r="FT3" s="16">
        <f>FS3*0.000431</f>
        <v>3.3370695648E-2</v>
      </c>
      <c r="FU3" s="8">
        <f t="shared" ref="FU3:FU66" si="69">FS3-FT3</f>
        <v>77.392837304352</v>
      </c>
      <c r="FV3" s="8">
        <f>FU2</f>
        <v>31.986208000000001</v>
      </c>
      <c r="FW3">
        <v>45.44</v>
      </c>
      <c r="FX3">
        <f t="shared" ref="FX3:FX66" si="70">FV3+FW3</f>
        <v>77.426208000000003</v>
      </c>
      <c r="FY3" s="16">
        <f>FX3*0.000431</f>
        <v>3.3370695648E-2</v>
      </c>
      <c r="FZ3" s="8">
        <f t="shared" ref="FZ3:FZ66" si="71">FX3-FY3</f>
        <v>77.392837304352</v>
      </c>
      <c r="GA3" s="8">
        <f>FZ2</f>
        <v>31.986208000000001</v>
      </c>
      <c r="GB3">
        <v>45.44</v>
      </c>
      <c r="GC3">
        <f t="shared" ref="GC3:GC66" si="72">GA3+GB3</f>
        <v>77.426208000000003</v>
      </c>
      <c r="GD3" s="16">
        <f>GC3*0.000431</f>
        <v>3.3370695648E-2</v>
      </c>
      <c r="GE3" s="8">
        <f t="shared" ref="GE3:GE66" si="73">GC3-GD3</f>
        <v>77.392837304352</v>
      </c>
      <c r="GF3" s="8">
        <f>GE2</f>
        <v>31.986208000000001</v>
      </c>
    </row>
    <row r="4" spans="1:188" ht="15" x14ac:dyDescent="0.25">
      <c r="A4" s="16">
        <v>18</v>
      </c>
      <c r="C4">
        <v>61</v>
      </c>
      <c r="D4" s="12">
        <v>6.24</v>
      </c>
      <c r="E4">
        <f t="shared" si="0"/>
        <v>67.239999999999995</v>
      </c>
      <c r="F4" s="16">
        <f>E4*0.000431</f>
        <v>2.898044E-2</v>
      </c>
      <c r="G4" s="8">
        <f t="shared" si="1"/>
        <v>67.211019559999997</v>
      </c>
      <c r="H4" s="8">
        <f t="shared" ref="H4:H67" si="74">G3</f>
        <v>66.211450559999989</v>
      </c>
      <c r="I4" s="12">
        <v>6.24</v>
      </c>
      <c r="J4" s="7">
        <f t="shared" si="2"/>
        <v>72.451450559999984</v>
      </c>
      <c r="K4" s="16">
        <f>J4*0.000431</f>
        <v>3.1226575191359993E-2</v>
      </c>
      <c r="L4" s="8">
        <f t="shared" si="3"/>
        <v>72.420223984808629</v>
      </c>
      <c r="M4" s="8">
        <f t="shared" ref="M4:M67" si="75">L3</f>
        <v>72.420223984808629</v>
      </c>
      <c r="N4" s="13">
        <v>6.24</v>
      </c>
      <c r="O4">
        <f t="shared" si="4"/>
        <v>78.660223984808624</v>
      </c>
      <c r="P4" s="16">
        <f>O4*0.000431</f>
        <v>3.390255653745252E-2</v>
      </c>
      <c r="Q4" s="8">
        <f t="shared" si="5"/>
        <v>78.626321428271169</v>
      </c>
      <c r="R4" s="8">
        <f t="shared" ref="R4:R67" si="76">Q3</f>
        <v>12.471932839148639</v>
      </c>
      <c r="S4" s="13">
        <v>6.24</v>
      </c>
      <c r="T4">
        <f t="shared" si="6"/>
        <v>18.711932839148638</v>
      </c>
      <c r="U4" s="16">
        <f>T4*0.000431</f>
        <v>8.0648430536730629E-3</v>
      </c>
      <c r="V4" s="8">
        <f t="shared" si="7"/>
        <v>18.703867996094964</v>
      </c>
      <c r="W4" s="8">
        <f t="shared" ref="W4:W67" si="77">V3</f>
        <v>12.471932839148639</v>
      </c>
      <c r="X4" s="13">
        <v>6.24</v>
      </c>
      <c r="Y4">
        <f t="shared" si="8"/>
        <v>18.711932839148638</v>
      </c>
      <c r="Z4" s="16">
        <f>Y4*0.000431</f>
        <v>8.0648430536730629E-3</v>
      </c>
      <c r="AA4" s="8">
        <f t="shared" si="9"/>
        <v>18.703867996094964</v>
      </c>
      <c r="AB4" s="8">
        <f t="shared" ref="AB4:AB67" si="78">AA3</f>
        <v>12.471932839148639</v>
      </c>
      <c r="AC4" s="13">
        <v>6.24</v>
      </c>
      <c r="AD4">
        <f t="shared" si="10"/>
        <v>18.711932839148638</v>
      </c>
      <c r="AE4" s="16">
        <f>AD4*0.000431</f>
        <v>8.0648430536730629E-3</v>
      </c>
      <c r="AF4" s="8">
        <f t="shared" si="11"/>
        <v>18.703867996094964</v>
      </c>
      <c r="AG4" s="8">
        <f t="shared" ref="AG4:AG67" si="79">AF3</f>
        <v>12.471932839148639</v>
      </c>
      <c r="AH4" s="13">
        <v>6.24</v>
      </c>
      <c r="AI4">
        <f t="shared" si="12"/>
        <v>18.711932839148638</v>
      </c>
      <c r="AJ4" s="16">
        <f>AI4*0.000431</f>
        <v>8.0648430536730629E-3</v>
      </c>
      <c r="AK4" s="8">
        <f t="shared" si="13"/>
        <v>18.703867996094964</v>
      </c>
      <c r="AL4" s="8">
        <f t="shared" ref="AL4:AL67" si="80">AK3</f>
        <v>12.471932839148639</v>
      </c>
      <c r="AM4" s="13">
        <v>6.24</v>
      </c>
      <c r="AN4">
        <f t="shared" si="14"/>
        <v>18.711932839148638</v>
      </c>
      <c r="AO4" s="16">
        <f>AN4*0.000431</f>
        <v>8.0648430536730629E-3</v>
      </c>
      <c r="AP4" s="8">
        <f t="shared" si="15"/>
        <v>18.703867996094964</v>
      </c>
      <c r="AQ4" s="8">
        <f t="shared" ref="AQ4:AQ67" si="81">AP3</f>
        <v>12.471932839148639</v>
      </c>
      <c r="AR4" s="12">
        <v>29.04</v>
      </c>
      <c r="AS4">
        <f t="shared" si="16"/>
        <v>41.511932839148642</v>
      </c>
      <c r="AT4" s="16">
        <f>AS4*0.000431</f>
        <v>1.7891643053673065E-2</v>
      </c>
      <c r="AU4" s="8">
        <f t="shared" si="17"/>
        <v>41.494041196094969</v>
      </c>
      <c r="AV4" s="8">
        <f t="shared" ref="AV4:AV67" si="82">AU3</f>
        <v>26.705795399148641</v>
      </c>
      <c r="AW4" s="10">
        <v>43.401600000000002</v>
      </c>
      <c r="AX4">
        <f t="shared" si="18"/>
        <v>70.107395399148643</v>
      </c>
      <c r="AY4" s="16">
        <f>AX4*0.000431</f>
        <v>3.0216287417033066E-2</v>
      </c>
      <c r="AZ4" s="8">
        <f t="shared" si="19"/>
        <v>70.07717911173161</v>
      </c>
      <c r="BA4" s="8">
        <f t="shared" ref="BA4:BA67" si="83">AZ3</f>
        <v>55.288933314785282</v>
      </c>
      <c r="BB4" s="12">
        <v>56.614272</v>
      </c>
      <c r="BC4">
        <f t="shared" si="20"/>
        <v>111.90320531478528</v>
      </c>
      <c r="BD4" s="16">
        <f>BC4*0.000431</f>
        <v>4.8230281490672461E-2</v>
      </c>
      <c r="BE4" s="8">
        <f t="shared" si="21"/>
        <v>111.85497503329461</v>
      </c>
      <c r="BF4" s="8">
        <f t="shared" ref="BF4:BF67" si="84">BE3</f>
        <v>77.392837304352</v>
      </c>
      <c r="BG4">
        <v>66.364800000000002</v>
      </c>
      <c r="BH4">
        <f t="shared" si="22"/>
        <v>143.75763730435199</v>
      </c>
      <c r="BI4" s="16">
        <f>BH4*0.000431</f>
        <v>6.195954167817571E-2</v>
      </c>
      <c r="BJ4" s="8">
        <f t="shared" si="23"/>
        <v>143.69567776267382</v>
      </c>
      <c r="BK4" s="8">
        <f t="shared" ref="BK4:BK67" si="85">BJ3</f>
        <v>77.392837304352</v>
      </c>
      <c r="BL4">
        <v>66.364800000000002</v>
      </c>
      <c r="BM4">
        <f t="shared" si="24"/>
        <v>143.75763730435199</v>
      </c>
      <c r="BN4" s="16">
        <f>BM4*0.000431</f>
        <v>6.195954167817571E-2</v>
      </c>
      <c r="BO4" s="8">
        <f t="shared" si="25"/>
        <v>143.69567776267382</v>
      </c>
      <c r="BP4" s="8">
        <f t="shared" ref="BP4:BP67" si="86">BO3</f>
        <v>77.392837304352</v>
      </c>
      <c r="BQ4">
        <v>66.364800000000002</v>
      </c>
      <c r="BR4">
        <f t="shared" si="26"/>
        <v>143.75763730435199</v>
      </c>
      <c r="BS4" s="16">
        <f>BR4*0.000431</f>
        <v>6.195954167817571E-2</v>
      </c>
      <c r="BT4" s="8">
        <f t="shared" si="27"/>
        <v>143.69567776267382</v>
      </c>
      <c r="BU4" s="8">
        <f t="shared" ref="BU4:BU67" si="87">BT3</f>
        <v>77.392837304352</v>
      </c>
      <c r="BV4">
        <v>66.364800000000002</v>
      </c>
      <c r="BW4">
        <f t="shared" si="28"/>
        <v>143.75763730435199</v>
      </c>
      <c r="BX4" s="16">
        <f>BW4*0.000431</f>
        <v>6.195954167817571E-2</v>
      </c>
      <c r="BY4" s="8">
        <f t="shared" si="29"/>
        <v>143.69567776267382</v>
      </c>
      <c r="BZ4" s="8">
        <f t="shared" ref="BZ4:BZ67" si="88">BY3</f>
        <v>77.392837304352</v>
      </c>
      <c r="CA4">
        <v>66.364800000000002</v>
      </c>
      <c r="CB4">
        <f t="shared" si="30"/>
        <v>143.75763730435199</v>
      </c>
      <c r="CC4" s="16">
        <f>CB4*0.000431</f>
        <v>6.195954167817571E-2</v>
      </c>
      <c r="CD4" s="8">
        <f t="shared" si="31"/>
        <v>143.69567776267382</v>
      </c>
      <c r="CE4" s="8">
        <f t="shared" ref="CE4:CE67" si="89">CD3</f>
        <v>77.392837304352</v>
      </c>
      <c r="CF4">
        <v>66.364800000000002</v>
      </c>
      <c r="CG4">
        <f t="shared" si="32"/>
        <v>143.75763730435199</v>
      </c>
      <c r="CH4" s="16">
        <f>CG4*0.000431</f>
        <v>6.195954167817571E-2</v>
      </c>
      <c r="CI4" s="8">
        <f t="shared" si="33"/>
        <v>143.69567776267382</v>
      </c>
      <c r="CJ4" s="8">
        <f t="shared" ref="CJ4:CJ67" si="90">CI3</f>
        <v>77.392837304352</v>
      </c>
      <c r="CK4">
        <v>66.364800000000002</v>
      </c>
      <c r="CL4">
        <f t="shared" si="34"/>
        <v>143.75763730435199</v>
      </c>
      <c r="CM4" s="16">
        <f>CL4*0.000431</f>
        <v>6.195954167817571E-2</v>
      </c>
      <c r="CN4" s="8">
        <f t="shared" si="35"/>
        <v>143.69567776267382</v>
      </c>
      <c r="CO4" s="8">
        <f t="shared" ref="CO4:CO67" si="91">CN3</f>
        <v>77.392837304352</v>
      </c>
      <c r="CP4">
        <v>66.364800000000002</v>
      </c>
      <c r="CQ4">
        <f t="shared" si="36"/>
        <v>143.75763730435199</v>
      </c>
      <c r="CR4" s="16">
        <f>CQ4*0.000431</f>
        <v>6.195954167817571E-2</v>
      </c>
      <c r="CS4" s="8">
        <f t="shared" si="37"/>
        <v>143.69567776267382</v>
      </c>
      <c r="CT4" s="8">
        <f t="shared" ref="CT4:CT67" si="92">CS3</f>
        <v>77.392837304352</v>
      </c>
      <c r="CU4">
        <v>66.364800000000002</v>
      </c>
      <c r="CV4">
        <f t="shared" si="38"/>
        <v>143.75763730435199</v>
      </c>
      <c r="CW4" s="16">
        <f>CV4*0.000431</f>
        <v>6.195954167817571E-2</v>
      </c>
      <c r="CX4" s="8">
        <f t="shared" si="39"/>
        <v>143.69567776267382</v>
      </c>
      <c r="CY4" s="8">
        <f t="shared" ref="CY4:CY67" si="93">CX3</f>
        <v>77.392837304352</v>
      </c>
      <c r="CZ4">
        <v>66.364800000000002</v>
      </c>
      <c r="DA4">
        <f t="shared" si="40"/>
        <v>143.75763730435199</v>
      </c>
      <c r="DB4" s="16">
        <f>DA4*0.000431</f>
        <v>6.195954167817571E-2</v>
      </c>
      <c r="DC4" s="8">
        <f t="shared" si="41"/>
        <v>143.69567776267382</v>
      </c>
      <c r="DD4" s="8">
        <f t="shared" ref="DD4:DD67" si="94">DC3</f>
        <v>77.392837304352</v>
      </c>
      <c r="DE4">
        <v>66.364800000000002</v>
      </c>
      <c r="DF4">
        <f t="shared" si="42"/>
        <v>143.75763730435199</v>
      </c>
      <c r="DG4" s="16">
        <f>DF4*0.000431</f>
        <v>6.195954167817571E-2</v>
      </c>
      <c r="DH4" s="8">
        <f t="shared" si="43"/>
        <v>143.69567776267382</v>
      </c>
      <c r="DI4" s="8">
        <f t="shared" ref="DI4:DI67" si="95">DH3</f>
        <v>77.392837304352</v>
      </c>
      <c r="DJ4">
        <v>66.364800000000002</v>
      </c>
      <c r="DK4">
        <f t="shared" si="44"/>
        <v>143.75763730435199</v>
      </c>
      <c r="DL4" s="16">
        <f>DK4*0.000431</f>
        <v>6.195954167817571E-2</v>
      </c>
      <c r="DM4" s="8">
        <f t="shared" si="45"/>
        <v>143.69567776267382</v>
      </c>
      <c r="DN4" s="8">
        <f t="shared" ref="DN4:DN67" si="96">DM3</f>
        <v>77.392837304352</v>
      </c>
      <c r="DO4">
        <v>66.364800000000002</v>
      </c>
      <c r="DP4">
        <f t="shared" si="46"/>
        <v>143.75763730435199</v>
      </c>
      <c r="DQ4" s="16">
        <f>DP4*0.000431</f>
        <v>6.195954167817571E-2</v>
      </c>
      <c r="DR4" s="8">
        <f t="shared" si="47"/>
        <v>143.69567776267382</v>
      </c>
      <c r="DS4" s="8">
        <f t="shared" ref="DS4:DS67" si="97">DR3</f>
        <v>77.392837304352</v>
      </c>
      <c r="DT4">
        <v>66.364800000000002</v>
      </c>
      <c r="DU4">
        <f t="shared" si="48"/>
        <v>143.75763730435199</v>
      </c>
      <c r="DV4" s="16">
        <f>DU4*0.000431</f>
        <v>6.195954167817571E-2</v>
      </c>
      <c r="DW4" s="8">
        <f t="shared" si="49"/>
        <v>143.69567776267382</v>
      </c>
      <c r="DX4" s="8">
        <f t="shared" ref="DX4:DX67" si="98">DW3</f>
        <v>77.392837304352</v>
      </c>
      <c r="DY4">
        <v>66.364800000000002</v>
      </c>
      <c r="DZ4">
        <f t="shared" si="50"/>
        <v>143.75763730435199</v>
      </c>
      <c r="EA4" s="16">
        <f>DZ4*0.000431</f>
        <v>6.195954167817571E-2</v>
      </c>
      <c r="EB4" s="8">
        <f t="shared" si="51"/>
        <v>143.69567776267382</v>
      </c>
      <c r="EC4" s="8">
        <f t="shared" ref="EC4:EC67" si="99">EB3</f>
        <v>77.392837304352</v>
      </c>
      <c r="ED4">
        <v>66.364800000000002</v>
      </c>
      <c r="EE4">
        <f t="shared" si="52"/>
        <v>143.75763730435199</v>
      </c>
      <c r="EF4" s="16">
        <f>EE4*0.000431</f>
        <v>6.195954167817571E-2</v>
      </c>
      <c r="EG4" s="8">
        <f t="shared" si="53"/>
        <v>143.69567776267382</v>
      </c>
      <c r="EH4" s="8">
        <f t="shared" ref="EH4:EH67" si="100">EG3</f>
        <v>77.392837304352</v>
      </c>
      <c r="EI4">
        <v>66.364800000000002</v>
      </c>
      <c r="EJ4">
        <f t="shared" si="54"/>
        <v>143.75763730435199</v>
      </c>
      <c r="EK4" s="16">
        <f>EJ4*0.000431</f>
        <v>6.195954167817571E-2</v>
      </c>
      <c r="EL4" s="8">
        <f t="shared" si="55"/>
        <v>143.69567776267382</v>
      </c>
      <c r="EM4" s="8">
        <f t="shared" ref="EM4:EM67" si="101">EL3</f>
        <v>77.392837304352</v>
      </c>
      <c r="EN4">
        <v>66.364800000000002</v>
      </c>
      <c r="EO4">
        <f t="shared" si="56"/>
        <v>143.75763730435199</v>
      </c>
      <c r="EP4" s="16">
        <f>EO4*0.000431</f>
        <v>6.195954167817571E-2</v>
      </c>
      <c r="EQ4" s="8">
        <f t="shared" si="57"/>
        <v>143.69567776267382</v>
      </c>
      <c r="ER4" s="8">
        <f t="shared" ref="ER4:ER67" si="102">EQ3</f>
        <v>77.392837304352</v>
      </c>
      <c r="ES4">
        <v>66.364800000000002</v>
      </c>
      <c r="ET4">
        <f t="shared" si="58"/>
        <v>143.75763730435199</v>
      </c>
      <c r="EU4" s="16">
        <f>ET4*0.000431</f>
        <v>6.195954167817571E-2</v>
      </c>
      <c r="EV4" s="8">
        <f t="shared" si="59"/>
        <v>143.69567776267382</v>
      </c>
      <c r="EW4" s="8">
        <f t="shared" ref="EW4:EW67" si="103">EV3</f>
        <v>77.392837304352</v>
      </c>
      <c r="EX4">
        <v>66.364800000000002</v>
      </c>
      <c r="EY4">
        <f t="shared" si="60"/>
        <v>143.75763730435199</v>
      </c>
      <c r="EZ4" s="16">
        <f>EY4*0.000431</f>
        <v>6.195954167817571E-2</v>
      </c>
      <c r="FA4" s="8">
        <f t="shared" si="61"/>
        <v>143.69567776267382</v>
      </c>
      <c r="FB4" s="8">
        <f t="shared" ref="FB4:FB67" si="104">FA3</f>
        <v>77.392837304352</v>
      </c>
      <c r="FC4">
        <v>66.364800000000002</v>
      </c>
      <c r="FD4">
        <f t="shared" si="62"/>
        <v>143.75763730435199</v>
      </c>
      <c r="FE4" s="16">
        <f>FD4*0.000431</f>
        <v>6.195954167817571E-2</v>
      </c>
      <c r="FF4" s="8">
        <f t="shared" si="63"/>
        <v>143.69567776267382</v>
      </c>
      <c r="FG4" s="8">
        <f t="shared" ref="FG4:FG67" si="105">FF3</f>
        <v>77.392837304352</v>
      </c>
      <c r="FH4">
        <v>66.364800000000002</v>
      </c>
      <c r="FI4">
        <f t="shared" si="64"/>
        <v>143.75763730435199</v>
      </c>
      <c r="FJ4" s="16">
        <f>FI4*0.000431</f>
        <v>6.195954167817571E-2</v>
      </c>
      <c r="FK4" s="8">
        <f t="shared" si="65"/>
        <v>143.69567776267382</v>
      </c>
      <c r="FL4" s="8">
        <f t="shared" ref="FL4:FL67" si="106">FK3</f>
        <v>77.392837304352</v>
      </c>
      <c r="FM4">
        <v>66.364800000000002</v>
      </c>
      <c r="FN4">
        <f t="shared" si="66"/>
        <v>143.75763730435199</v>
      </c>
      <c r="FO4" s="16">
        <f>FN4*0.000431</f>
        <v>6.195954167817571E-2</v>
      </c>
      <c r="FP4" s="8">
        <f t="shared" si="67"/>
        <v>143.69567776267382</v>
      </c>
      <c r="FQ4" s="8">
        <f t="shared" ref="FQ4:FQ67" si="107">FP3</f>
        <v>77.392837304352</v>
      </c>
      <c r="FR4">
        <v>66.364800000000002</v>
      </c>
      <c r="FS4">
        <f t="shared" si="68"/>
        <v>143.75763730435199</v>
      </c>
      <c r="FT4" s="16">
        <f>FS4*0.000431</f>
        <v>6.195954167817571E-2</v>
      </c>
      <c r="FU4" s="8">
        <f t="shared" si="69"/>
        <v>143.69567776267382</v>
      </c>
      <c r="FV4" s="8">
        <f t="shared" ref="FV4:FV67" si="108">FU3</f>
        <v>77.392837304352</v>
      </c>
      <c r="FW4">
        <v>66.364800000000002</v>
      </c>
      <c r="FX4">
        <f t="shared" si="70"/>
        <v>143.75763730435199</v>
      </c>
      <c r="FY4" s="16">
        <f>FX4*0.000431</f>
        <v>6.195954167817571E-2</v>
      </c>
      <c r="FZ4" s="8">
        <f t="shared" si="71"/>
        <v>143.69567776267382</v>
      </c>
      <c r="GA4" s="8">
        <f t="shared" ref="GA4:GA67" si="109">FZ3</f>
        <v>77.392837304352</v>
      </c>
      <c r="GB4">
        <v>66.364800000000002</v>
      </c>
      <c r="GC4">
        <f t="shared" si="72"/>
        <v>143.75763730435199</v>
      </c>
      <c r="GD4" s="16">
        <f>GC4*0.000431</f>
        <v>6.195954167817571E-2</v>
      </c>
      <c r="GE4" s="8">
        <f t="shared" si="73"/>
        <v>143.69567776267382</v>
      </c>
      <c r="GF4" s="8">
        <f t="shared" ref="GF4:GF67" si="110">GE3</f>
        <v>77.392837304352</v>
      </c>
    </row>
    <row r="5" spans="1:188" ht="15" x14ac:dyDescent="0.25">
      <c r="A5" s="16">
        <v>19</v>
      </c>
      <c r="C5">
        <v>61</v>
      </c>
      <c r="D5" s="12">
        <v>6.24</v>
      </c>
      <c r="E5">
        <f t="shared" si="0"/>
        <v>67.239999999999995</v>
      </c>
      <c r="F5" s="16">
        <f>E5*0.000431</f>
        <v>2.898044E-2</v>
      </c>
      <c r="G5" s="8">
        <f t="shared" si="1"/>
        <v>67.211019559999997</v>
      </c>
      <c r="H5" s="8">
        <f t="shared" si="74"/>
        <v>67.211019559999997</v>
      </c>
      <c r="I5" s="12">
        <v>6.24</v>
      </c>
      <c r="J5" s="7">
        <f t="shared" si="2"/>
        <v>73.451019559999992</v>
      </c>
      <c r="K5" s="16">
        <f>J5*0.000431</f>
        <v>3.1657389430359999E-2</v>
      </c>
      <c r="L5" s="8">
        <f t="shared" si="3"/>
        <v>73.419362170569627</v>
      </c>
      <c r="M5" s="8">
        <f t="shared" si="75"/>
        <v>72.420223984808629</v>
      </c>
      <c r="N5" s="13">
        <v>6.24</v>
      </c>
      <c r="O5">
        <f t="shared" si="4"/>
        <v>78.660223984808624</v>
      </c>
      <c r="P5" s="16">
        <f>O5*0.000431</f>
        <v>3.390255653745252E-2</v>
      </c>
      <c r="Q5" s="8">
        <f t="shared" si="5"/>
        <v>78.626321428271169</v>
      </c>
      <c r="R5" s="8">
        <f t="shared" si="76"/>
        <v>78.626321428271169</v>
      </c>
      <c r="S5" s="13">
        <v>6.24</v>
      </c>
      <c r="T5">
        <f t="shared" si="6"/>
        <v>84.866321428271164</v>
      </c>
      <c r="U5" s="16">
        <f>T5*0.000431</f>
        <v>3.6577384535584873E-2</v>
      </c>
      <c r="V5" s="8">
        <f t="shared" si="7"/>
        <v>84.829744043735573</v>
      </c>
      <c r="W5" s="8">
        <f t="shared" si="77"/>
        <v>18.703867996094964</v>
      </c>
      <c r="X5" s="13">
        <v>6.24</v>
      </c>
      <c r="Y5">
        <f t="shared" si="8"/>
        <v>24.943867996094966</v>
      </c>
      <c r="Z5" s="16">
        <f>Y5*0.000431</f>
        <v>1.075080710631693E-2</v>
      </c>
      <c r="AA5" s="8">
        <f t="shared" si="9"/>
        <v>24.93311718898865</v>
      </c>
      <c r="AB5" s="8">
        <f t="shared" si="78"/>
        <v>18.703867996094964</v>
      </c>
      <c r="AC5" s="13">
        <v>6.24</v>
      </c>
      <c r="AD5">
        <f t="shared" si="10"/>
        <v>24.943867996094966</v>
      </c>
      <c r="AE5" s="16">
        <f>AD5*0.000431</f>
        <v>1.075080710631693E-2</v>
      </c>
      <c r="AF5" s="8">
        <f t="shared" si="11"/>
        <v>24.93311718898865</v>
      </c>
      <c r="AG5" s="8">
        <f t="shared" si="79"/>
        <v>18.703867996094964</v>
      </c>
      <c r="AH5" s="13">
        <v>6.24</v>
      </c>
      <c r="AI5">
        <f t="shared" si="12"/>
        <v>24.943867996094966</v>
      </c>
      <c r="AJ5" s="16">
        <f>AI5*0.000431</f>
        <v>1.075080710631693E-2</v>
      </c>
      <c r="AK5" s="8">
        <f t="shared" si="13"/>
        <v>24.93311718898865</v>
      </c>
      <c r="AL5" s="8">
        <f t="shared" si="80"/>
        <v>18.703867996094964</v>
      </c>
      <c r="AM5" s="13">
        <v>6.24</v>
      </c>
      <c r="AN5">
        <f t="shared" si="14"/>
        <v>24.943867996094966</v>
      </c>
      <c r="AO5" s="16">
        <f>AN5*0.000431</f>
        <v>1.075080710631693E-2</v>
      </c>
      <c r="AP5" s="8">
        <f t="shared" si="15"/>
        <v>24.93311718898865</v>
      </c>
      <c r="AQ5" s="8">
        <f t="shared" si="81"/>
        <v>18.703867996094964</v>
      </c>
      <c r="AR5" s="12">
        <v>29.04</v>
      </c>
      <c r="AS5">
        <f t="shared" si="16"/>
        <v>47.743867996094963</v>
      </c>
      <c r="AT5" s="16">
        <f>AS5*0.000431</f>
        <v>2.0577607106316929E-2</v>
      </c>
      <c r="AU5" s="8">
        <f t="shared" si="17"/>
        <v>47.723290388988644</v>
      </c>
      <c r="AV5" s="8">
        <f t="shared" si="82"/>
        <v>41.494041196094969</v>
      </c>
      <c r="AW5" s="10">
        <v>51.276800000000001</v>
      </c>
      <c r="AX5">
        <f t="shared" si="18"/>
        <v>92.770841196094977</v>
      </c>
      <c r="AY5" s="16">
        <f>AX5*0.000431</f>
        <v>3.998423255551694E-2</v>
      </c>
      <c r="AZ5" s="8">
        <f t="shared" si="19"/>
        <v>92.730856963539466</v>
      </c>
      <c r="BA5" s="8">
        <f t="shared" si="83"/>
        <v>70.07717911173161</v>
      </c>
      <c r="BB5" s="12">
        <v>64.489471999999992</v>
      </c>
      <c r="BC5">
        <f t="shared" si="20"/>
        <v>134.5666511117316</v>
      </c>
      <c r="BD5" s="16">
        <f>BC5*0.000431</f>
        <v>5.7998226629156324E-2</v>
      </c>
      <c r="BE5" s="8">
        <f t="shared" si="21"/>
        <v>134.50865288510244</v>
      </c>
      <c r="BF5" s="8">
        <f t="shared" si="84"/>
        <v>111.85497503329461</v>
      </c>
      <c r="BG5">
        <v>76.64513024</v>
      </c>
      <c r="BH5">
        <f t="shared" si="22"/>
        <v>188.50010527329459</v>
      </c>
      <c r="BI5" s="16">
        <f>BH5*0.000431</f>
        <v>8.1243545372789966E-2</v>
      </c>
      <c r="BJ5" s="8">
        <f t="shared" si="23"/>
        <v>188.41886172792181</v>
      </c>
      <c r="BK5" s="8">
        <f t="shared" si="85"/>
        <v>143.69567776267382</v>
      </c>
      <c r="BL5">
        <v>85.615615999999989</v>
      </c>
      <c r="BM5">
        <f t="shared" si="24"/>
        <v>229.31129376267381</v>
      </c>
      <c r="BN5" s="16">
        <f>BM5*0.000431</f>
        <v>9.8833167611712416E-2</v>
      </c>
      <c r="BO5" s="8">
        <f t="shared" si="25"/>
        <v>229.21246059506211</v>
      </c>
      <c r="BP5" s="8">
        <f t="shared" si="86"/>
        <v>143.69567776267382</v>
      </c>
      <c r="BQ5">
        <v>85.615615999999989</v>
      </c>
      <c r="BR5">
        <f t="shared" si="26"/>
        <v>229.31129376267381</v>
      </c>
      <c r="BS5" s="16">
        <f>BR5*0.000431</f>
        <v>9.8833167611712416E-2</v>
      </c>
      <c r="BT5" s="8">
        <f t="shared" si="27"/>
        <v>229.21246059506211</v>
      </c>
      <c r="BU5" s="8">
        <f t="shared" si="87"/>
        <v>143.69567776267382</v>
      </c>
      <c r="BV5">
        <v>85.615615999999989</v>
      </c>
      <c r="BW5">
        <f t="shared" si="28"/>
        <v>229.31129376267381</v>
      </c>
      <c r="BX5" s="16">
        <f>BW5*0.000431</f>
        <v>9.8833167611712416E-2</v>
      </c>
      <c r="BY5" s="8">
        <f t="shared" si="29"/>
        <v>229.21246059506211</v>
      </c>
      <c r="BZ5" s="8">
        <f t="shared" si="88"/>
        <v>143.69567776267382</v>
      </c>
      <c r="CA5">
        <v>85.615615999999989</v>
      </c>
      <c r="CB5">
        <f t="shared" si="30"/>
        <v>229.31129376267381</v>
      </c>
      <c r="CC5" s="16">
        <f>CB5*0.000431</f>
        <v>9.8833167611712416E-2</v>
      </c>
      <c r="CD5" s="8">
        <f t="shared" si="31"/>
        <v>229.21246059506211</v>
      </c>
      <c r="CE5" s="8">
        <f t="shared" si="89"/>
        <v>143.69567776267382</v>
      </c>
      <c r="CF5">
        <v>85.615615999999989</v>
      </c>
      <c r="CG5">
        <f t="shared" si="32"/>
        <v>229.31129376267381</v>
      </c>
      <c r="CH5" s="16">
        <f>CG5*0.000431</f>
        <v>9.8833167611712416E-2</v>
      </c>
      <c r="CI5" s="8">
        <f t="shared" si="33"/>
        <v>229.21246059506211</v>
      </c>
      <c r="CJ5" s="8">
        <f t="shared" si="90"/>
        <v>143.69567776267382</v>
      </c>
      <c r="CK5">
        <v>85.615615999999989</v>
      </c>
      <c r="CL5">
        <f t="shared" si="34"/>
        <v>229.31129376267381</v>
      </c>
      <c r="CM5" s="16">
        <f>CL5*0.000431</f>
        <v>9.8833167611712416E-2</v>
      </c>
      <c r="CN5" s="8">
        <f t="shared" si="35"/>
        <v>229.21246059506211</v>
      </c>
      <c r="CO5" s="8">
        <f t="shared" si="91"/>
        <v>143.69567776267382</v>
      </c>
      <c r="CP5">
        <v>85.615615999999989</v>
      </c>
      <c r="CQ5">
        <f t="shared" si="36"/>
        <v>229.31129376267381</v>
      </c>
      <c r="CR5" s="16">
        <f>CQ5*0.000431</f>
        <v>9.8833167611712416E-2</v>
      </c>
      <c r="CS5" s="8">
        <f t="shared" si="37"/>
        <v>229.21246059506211</v>
      </c>
      <c r="CT5" s="8">
        <f t="shared" si="92"/>
        <v>143.69567776267382</v>
      </c>
      <c r="CU5">
        <v>85.615615999999989</v>
      </c>
      <c r="CV5">
        <f t="shared" si="38"/>
        <v>229.31129376267381</v>
      </c>
      <c r="CW5" s="16">
        <f>CV5*0.000431</f>
        <v>9.8833167611712416E-2</v>
      </c>
      <c r="CX5" s="8">
        <f t="shared" si="39"/>
        <v>229.21246059506211</v>
      </c>
      <c r="CY5" s="8">
        <f t="shared" si="93"/>
        <v>143.69567776267382</v>
      </c>
      <c r="CZ5">
        <v>85.615615999999989</v>
      </c>
      <c r="DA5">
        <f t="shared" si="40"/>
        <v>229.31129376267381</v>
      </c>
      <c r="DB5" s="16">
        <f>DA5*0.000431</f>
        <v>9.8833167611712416E-2</v>
      </c>
      <c r="DC5" s="8">
        <f t="shared" si="41"/>
        <v>229.21246059506211</v>
      </c>
      <c r="DD5" s="8">
        <f t="shared" si="94"/>
        <v>143.69567776267382</v>
      </c>
      <c r="DE5">
        <v>85.615615999999989</v>
      </c>
      <c r="DF5">
        <f t="shared" si="42"/>
        <v>229.31129376267381</v>
      </c>
      <c r="DG5" s="16">
        <f>DF5*0.000431</f>
        <v>9.8833167611712416E-2</v>
      </c>
      <c r="DH5" s="8">
        <f t="shared" si="43"/>
        <v>229.21246059506211</v>
      </c>
      <c r="DI5" s="8">
        <f t="shared" si="95"/>
        <v>143.69567776267382</v>
      </c>
      <c r="DJ5">
        <v>85.615615999999989</v>
      </c>
      <c r="DK5">
        <f t="shared" si="44"/>
        <v>229.31129376267381</v>
      </c>
      <c r="DL5" s="16">
        <f>DK5*0.000431</f>
        <v>9.8833167611712416E-2</v>
      </c>
      <c r="DM5" s="8">
        <f t="shared" si="45"/>
        <v>229.21246059506211</v>
      </c>
      <c r="DN5" s="8">
        <f t="shared" si="96"/>
        <v>143.69567776267382</v>
      </c>
      <c r="DO5">
        <v>85.615615999999989</v>
      </c>
      <c r="DP5">
        <f t="shared" si="46"/>
        <v>229.31129376267381</v>
      </c>
      <c r="DQ5" s="16">
        <f>DP5*0.000431</f>
        <v>9.8833167611712416E-2</v>
      </c>
      <c r="DR5" s="8">
        <f t="shared" si="47"/>
        <v>229.21246059506211</v>
      </c>
      <c r="DS5" s="8">
        <f t="shared" si="97"/>
        <v>143.69567776267382</v>
      </c>
      <c r="DT5">
        <v>85.615615999999989</v>
      </c>
      <c r="DU5">
        <f t="shared" si="48"/>
        <v>229.31129376267381</v>
      </c>
      <c r="DV5" s="16">
        <f>DU5*0.000431</f>
        <v>9.8833167611712416E-2</v>
      </c>
      <c r="DW5" s="8">
        <f t="shared" si="49"/>
        <v>229.21246059506211</v>
      </c>
      <c r="DX5" s="8">
        <f t="shared" si="98"/>
        <v>143.69567776267382</v>
      </c>
      <c r="DY5">
        <v>85.615615999999989</v>
      </c>
      <c r="DZ5">
        <f t="shared" si="50"/>
        <v>229.31129376267381</v>
      </c>
      <c r="EA5" s="16">
        <f>DZ5*0.000431</f>
        <v>9.8833167611712416E-2</v>
      </c>
      <c r="EB5" s="8">
        <f t="shared" si="51"/>
        <v>229.21246059506211</v>
      </c>
      <c r="EC5" s="8">
        <f t="shared" si="99"/>
        <v>143.69567776267382</v>
      </c>
      <c r="ED5">
        <v>85.615615999999989</v>
      </c>
      <c r="EE5">
        <f t="shared" si="52"/>
        <v>229.31129376267381</v>
      </c>
      <c r="EF5" s="16">
        <f>EE5*0.000431</f>
        <v>9.8833167611712416E-2</v>
      </c>
      <c r="EG5" s="8">
        <f t="shared" si="53"/>
        <v>229.21246059506211</v>
      </c>
      <c r="EH5" s="8">
        <f t="shared" si="100"/>
        <v>143.69567776267382</v>
      </c>
      <c r="EI5">
        <v>85.615615999999989</v>
      </c>
      <c r="EJ5">
        <f t="shared" si="54"/>
        <v>229.31129376267381</v>
      </c>
      <c r="EK5" s="16">
        <f>EJ5*0.000431</f>
        <v>9.8833167611712416E-2</v>
      </c>
      <c r="EL5" s="8">
        <f t="shared" si="55"/>
        <v>229.21246059506211</v>
      </c>
      <c r="EM5" s="8">
        <f t="shared" si="101"/>
        <v>143.69567776267382</v>
      </c>
      <c r="EN5">
        <v>85.615615999999989</v>
      </c>
      <c r="EO5">
        <f t="shared" si="56"/>
        <v>229.31129376267381</v>
      </c>
      <c r="EP5" s="16">
        <f>EO5*0.000431</f>
        <v>9.8833167611712416E-2</v>
      </c>
      <c r="EQ5" s="8">
        <f t="shared" si="57"/>
        <v>229.21246059506211</v>
      </c>
      <c r="ER5" s="8">
        <f t="shared" si="102"/>
        <v>143.69567776267382</v>
      </c>
      <c r="ES5">
        <v>85.615615999999989</v>
      </c>
      <c r="ET5">
        <f t="shared" si="58"/>
        <v>229.31129376267381</v>
      </c>
      <c r="EU5" s="16">
        <f>ET5*0.000431</f>
        <v>9.8833167611712416E-2</v>
      </c>
      <c r="EV5" s="8">
        <f t="shared" si="59"/>
        <v>229.21246059506211</v>
      </c>
      <c r="EW5" s="8">
        <f t="shared" si="103"/>
        <v>143.69567776267382</v>
      </c>
      <c r="EX5">
        <v>85.615615999999989</v>
      </c>
      <c r="EY5">
        <f t="shared" si="60"/>
        <v>229.31129376267381</v>
      </c>
      <c r="EZ5" s="16">
        <f>EY5*0.000431</f>
        <v>9.8833167611712416E-2</v>
      </c>
      <c r="FA5" s="8">
        <f t="shared" si="61"/>
        <v>229.21246059506211</v>
      </c>
      <c r="FB5" s="8">
        <f t="shared" si="104"/>
        <v>143.69567776267382</v>
      </c>
      <c r="FC5">
        <v>85.615615999999989</v>
      </c>
      <c r="FD5">
        <f t="shared" si="62"/>
        <v>229.31129376267381</v>
      </c>
      <c r="FE5" s="16">
        <f>FD5*0.000431</f>
        <v>9.8833167611712416E-2</v>
      </c>
      <c r="FF5" s="8">
        <f t="shared" si="63"/>
        <v>229.21246059506211</v>
      </c>
      <c r="FG5" s="8">
        <f t="shared" si="105"/>
        <v>143.69567776267382</v>
      </c>
      <c r="FH5">
        <v>85.615615999999989</v>
      </c>
      <c r="FI5">
        <f t="shared" si="64"/>
        <v>229.31129376267381</v>
      </c>
      <c r="FJ5" s="16">
        <f>FI5*0.000431</f>
        <v>9.8833167611712416E-2</v>
      </c>
      <c r="FK5" s="8">
        <f t="shared" si="65"/>
        <v>229.21246059506211</v>
      </c>
      <c r="FL5" s="8">
        <f t="shared" si="106"/>
        <v>143.69567776267382</v>
      </c>
      <c r="FM5">
        <v>85.615615999999989</v>
      </c>
      <c r="FN5">
        <f t="shared" si="66"/>
        <v>229.31129376267381</v>
      </c>
      <c r="FO5" s="16">
        <f>FN5*0.000431</f>
        <v>9.8833167611712416E-2</v>
      </c>
      <c r="FP5" s="8">
        <f t="shared" si="67"/>
        <v>229.21246059506211</v>
      </c>
      <c r="FQ5" s="8">
        <f t="shared" si="107"/>
        <v>143.69567776267382</v>
      </c>
      <c r="FR5">
        <v>85.615615999999989</v>
      </c>
      <c r="FS5">
        <f t="shared" si="68"/>
        <v>229.31129376267381</v>
      </c>
      <c r="FT5" s="16">
        <f>FS5*0.000431</f>
        <v>9.8833167611712416E-2</v>
      </c>
      <c r="FU5" s="8">
        <f t="shared" si="69"/>
        <v>229.21246059506211</v>
      </c>
      <c r="FV5" s="8">
        <f t="shared" si="108"/>
        <v>143.69567776267382</v>
      </c>
      <c r="FW5">
        <v>85.615615999999989</v>
      </c>
      <c r="FX5">
        <f t="shared" si="70"/>
        <v>229.31129376267381</v>
      </c>
      <c r="FY5" s="16">
        <f>FX5*0.000431</f>
        <v>9.8833167611712416E-2</v>
      </c>
      <c r="FZ5" s="8">
        <f t="shared" si="71"/>
        <v>229.21246059506211</v>
      </c>
      <c r="GA5" s="8">
        <f t="shared" si="109"/>
        <v>143.69567776267382</v>
      </c>
      <c r="GB5">
        <v>85.615615999999989</v>
      </c>
      <c r="GC5">
        <f t="shared" si="72"/>
        <v>229.31129376267381</v>
      </c>
      <c r="GD5" s="16">
        <f>GC5*0.000431</f>
        <v>9.8833167611712416E-2</v>
      </c>
      <c r="GE5" s="8">
        <f t="shared" si="73"/>
        <v>229.21246059506211</v>
      </c>
      <c r="GF5" s="8">
        <f t="shared" si="110"/>
        <v>143.69567776267382</v>
      </c>
    </row>
    <row r="6" spans="1:188" ht="15" x14ac:dyDescent="0.25">
      <c r="A6" s="17">
        <v>20</v>
      </c>
      <c r="B6" s="32">
        <v>1446</v>
      </c>
      <c r="C6">
        <v>289</v>
      </c>
      <c r="D6" s="12">
        <v>35.4375</v>
      </c>
      <c r="E6">
        <f t="shared" si="0"/>
        <v>324.4375</v>
      </c>
      <c r="F6" s="17">
        <f>E6*0.000582</f>
        <v>0.18882262500000002</v>
      </c>
      <c r="G6" s="8">
        <f t="shared" si="1"/>
        <v>324.248677375</v>
      </c>
      <c r="H6" s="8">
        <f t="shared" si="74"/>
        <v>67.211019559999997</v>
      </c>
      <c r="I6" s="12">
        <v>35.4375</v>
      </c>
      <c r="J6" s="7">
        <f t="shared" si="2"/>
        <v>102.64851956</v>
      </c>
      <c r="K6" s="17">
        <f>J6*0.000582</f>
        <v>5.9741438383920001E-2</v>
      </c>
      <c r="L6" s="8">
        <f t="shared" si="3"/>
        <v>102.58877812161607</v>
      </c>
      <c r="M6" s="8">
        <f t="shared" si="75"/>
        <v>73.419362170569627</v>
      </c>
      <c r="N6" s="13">
        <v>35.4375</v>
      </c>
      <c r="O6">
        <f t="shared" si="4"/>
        <v>108.85686217056963</v>
      </c>
      <c r="P6" s="17">
        <f>O6*0.000582</f>
        <v>6.3354693783271535E-2</v>
      </c>
      <c r="Q6" s="8">
        <f t="shared" si="5"/>
        <v>108.79350747678636</v>
      </c>
      <c r="R6" s="8">
        <f t="shared" si="76"/>
        <v>78.626321428271169</v>
      </c>
      <c r="S6" s="13">
        <v>35.4375</v>
      </c>
      <c r="T6">
        <f t="shared" si="6"/>
        <v>114.06382142827117</v>
      </c>
      <c r="U6" s="17">
        <f>T6*0.000582</f>
        <v>6.6385144071253829E-2</v>
      </c>
      <c r="V6" s="8">
        <f t="shared" si="7"/>
        <v>113.99743628419992</v>
      </c>
      <c r="W6" s="8">
        <f t="shared" si="77"/>
        <v>84.829744043735573</v>
      </c>
      <c r="X6" s="13">
        <v>35.4375</v>
      </c>
      <c r="Y6">
        <f t="shared" si="8"/>
        <v>120.26724404373557</v>
      </c>
      <c r="Z6" s="17">
        <f>Y6*0.000582</f>
        <v>6.9995536033454112E-2</v>
      </c>
      <c r="AA6" s="8">
        <f t="shared" si="9"/>
        <v>120.19724850770211</v>
      </c>
      <c r="AB6" s="8">
        <f t="shared" si="78"/>
        <v>24.93311718898865</v>
      </c>
      <c r="AC6" s="13">
        <v>35.4375</v>
      </c>
      <c r="AD6">
        <f t="shared" si="10"/>
        <v>60.370617188988646</v>
      </c>
      <c r="AE6" s="17">
        <f>AD6*0.000582</f>
        <v>3.5135699203991393E-2</v>
      </c>
      <c r="AF6" s="8">
        <f t="shared" si="11"/>
        <v>60.335481489784655</v>
      </c>
      <c r="AG6" s="8">
        <f t="shared" si="79"/>
        <v>24.93311718898865</v>
      </c>
      <c r="AH6" s="13">
        <v>35.4375</v>
      </c>
      <c r="AI6">
        <f t="shared" si="12"/>
        <v>60.370617188988646</v>
      </c>
      <c r="AJ6" s="17">
        <f>AI6*0.000582</f>
        <v>3.5135699203991393E-2</v>
      </c>
      <c r="AK6" s="8">
        <f t="shared" si="13"/>
        <v>60.335481489784655</v>
      </c>
      <c r="AL6" s="8">
        <f t="shared" si="80"/>
        <v>24.93311718898865</v>
      </c>
      <c r="AM6" s="13">
        <v>35.4375</v>
      </c>
      <c r="AN6">
        <f t="shared" si="14"/>
        <v>60.370617188988646</v>
      </c>
      <c r="AO6" s="17">
        <f>AN6*0.000582</f>
        <v>3.5135699203991393E-2</v>
      </c>
      <c r="AP6" s="8">
        <f t="shared" si="15"/>
        <v>60.335481489784655</v>
      </c>
      <c r="AQ6" s="8">
        <f t="shared" si="81"/>
        <v>24.93311718898865</v>
      </c>
      <c r="AR6" s="12">
        <v>3.5</v>
      </c>
      <c r="AS6">
        <f t="shared" si="16"/>
        <v>28.43311718898865</v>
      </c>
      <c r="AT6" s="17">
        <f>AS6*0.000582</f>
        <v>1.6548074203991396E-2</v>
      </c>
      <c r="AU6" s="8">
        <f t="shared" si="17"/>
        <v>28.416569114784657</v>
      </c>
      <c r="AV6" s="8">
        <f t="shared" si="82"/>
        <v>47.723290388988644</v>
      </c>
      <c r="AW6" s="12">
        <v>20.872499999999999</v>
      </c>
      <c r="AX6">
        <f t="shared" si="18"/>
        <v>68.595790388988647</v>
      </c>
      <c r="AY6" s="17">
        <f>AX6*0.000582</f>
        <v>3.9922750006391394E-2</v>
      </c>
      <c r="AZ6" s="8">
        <f t="shared" si="19"/>
        <v>68.555867638982249</v>
      </c>
      <c r="BA6" s="8">
        <f t="shared" si="83"/>
        <v>92.730856963539466</v>
      </c>
      <c r="BB6" s="12">
        <v>36.855200000000004</v>
      </c>
      <c r="BC6">
        <f t="shared" si="20"/>
        <v>129.58605696353948</v>
      </c>
      <c r="BD6" s="17">
        <f>BC6*0.000582</f>
        <v>7.541908515277998E-2</v>
      </c>
      <c r="BE6" s="8">
        <f t="shared" si="21"/>
        <v>129.51063787838669</v>
      </c>
      <c r="BF6" s="8">
        <f t="shared" si="84"/>
        <v>134.50865288510244</v>
      </c>
      <c r="BG6">
        <v>46.351807999999998</v>
      </c>
      <c r="BH6">
        <f t="shared" si="22"/>
        <v>180.86046088510244</v>
      </c>
      <c r="BI6" s="17">
        <f>BH6*0.000582</f>
        <v>0.10526078823512963</v>
      </c>
      <c r="BJ6" s="8">
        <f t="shared" si="23"/>
        <v>180.7552000968673</v>
      </c>
      <c r="BK6" s="8">
        <f t="shared" si="85"/>
        <v>188.41886172792181</v>
      </c>
      <c r="BL6">
        <v>55.088687360000002</v>
      </c>
      <c r="BM6">
        <f t="shared" si="24"/>
        <v>243.5075490879218</v>
      </c>
      <c r="BN6" s="17">
        <f>BM6*0.000582</f>
        <v>0.14172139356917049</v>
      </c>
      <c r="BO6" s="8">
        <f t="shared" si="25"/>
        <v>243.36582769435265</v>
      </c>
      <c r="BP6" s="8">
        <f t="shared" si="86"/>
        <v>229.21246059506211</v>
      </c>
      <c r="BQ6">
        <v>61.53622399999999</v>
      </c>
      <c r="BR6">
        <f t="shared" si="26"/>
        <v>290.74868459506212</v>
      </c>
      <c r="BS6" s="17">
        <f>BR6*0.000582</f>
        <v>0.16921573443432616</v>
      </c>
      <c r="BT6" s="8">
        <f t="shared" si="27"/>
        <v>290.5794688606278</v>
      </c>
      <c r="BU6" s="8">
        <f t="shared" si="87"/>
        <v>229.21246059506211</v>
      </c>
      <c r="BV6">
        <v>61.53622399999999</v>
      </c>
      <c r="BW6">
        <f t="shared" si="28"/>
        <v>290.74868459506212</v>
      </c>
      <c r="BX6" s="17">
        <f>BW6*0.000582</f>
        <v>0.16921573443432616</v>
      </c>
      <c r="BY6" s="8">
        <f t="shared" si="29"/>
        <v>290.5794688606278</v>
      </c>
      <c r="BZ6" s="8">
        <f t="shared" si="88"/>
        <v>229.21246059506211</v>
      </c>
      <c r="CA6">
        <v>61.53622399999999</v>
      </c>
      <c r="CB6">
        <f t="shared" si="30"/>
        <v>290.74868459506212</v>
      </c>
      <c r="CC6" s="17">
        <f>CB6*0.000582</f>
        <v>0.16921573443432616</v>
      </c>
      <c r="CD6" s="8">
        <f t="shared" si="31"/>
        <v>290.5794688606278</v>
      </c>
      <c r="CE6" s="8">
        <f t="shared" si="89"/>
        <v>229.21246059506211</v>
      </c>
      <c r="CF6">
        <v>61.53622399999999</v>
      </c>
      <c r="CG6">
        <f t="shared" si="32"/>
        <v>290.74868459506212</v>
      </c>
      <c r="CH6" s="17">
        <f>CG6*0.000582</f>
        <v>0.16921573443432616</v>
      </c>
      <c r="CI6" s="8">
        <f t="shared" si="33"/>
        <v>290.5794688606278</v>
      </c>
      <c r="CJ6" s="8">
        <f t="shared" si="90"/>
        <v>229.21246059506211</v>
      </c>
      <c r="CK6">
        <v>61.53622399999999</v>
      </c>
      <c r="CL6">
        <f t="shared" si="34"/>
        <v>290.74868459506212</v>
      </c>
      <c r="CM6" s="17">
        <f>CL6*0.000582</f>
        <v>0.16921573443432616</v>
      </c>
      <c r="CN6" s="8">
        <f t="shared" si="35"/>
        <v>290.5794688606278</v>
      </c>
      <c r="CO6" s="8">
        <f t="shared" si="91"/>
        <v>229.21246059506211</v>
      </c>
      <c r="CP6">
        <v>61.53622399999999</v>
      </c>
      <c r="CQ6">
        <f t="shared" si="36"/>
        <v>290.74868459506212</v>
      </c>
      <c r="CR6" s="17">
        <f>CQ6*0.000582</f>
        <v>0.16921573443432616</v>
      </c>
      <c r="CS6" s="8">
        <f t="shared" si="37"/>
        <v>290.5794688606278</v>
      </c>
      <c r="CT6" s="8">
        <f t="shared" si="92"/>
        <v>229.21246059506211</v>
      </c>
      <c r="CU6">
        <v>61.53622399999999</v>
      </c>
      <c r="CV6">
        <f t="shared" si="38"/>
        <v>290.74868459506212</v>
      </c>
      <c r="CW6" s="17">
        <f>CV6*0.000582</f>
        <v>0.16921573443432616</v>
      </c>
      <c r="CX6" s="8">
        <f t="shared" si="39"/>
        <v>290.5794688606278</v>
      </c>
      <c r="CY6" s="8">
        <f t="shared" si="93"/>
        <v>229.21246059506211</v>
      </c>
      <c r="CZ6">
        <v>61.53622399999999</v>
      </c>
      <c r="DA6">
        <f t="shared" si="40"/>
        <v>290.74868459506212</v>
      </c>
      <c r="DB6" s="17">
        <f>DA6*0.000582</f>
        <v>0.16921573443432616</v>
      </c>
      <c r="DC6" s="8">
        <f t="shared" si="41"/>
        <v>290.5794688606278</v>
      </c>
      <c r="DD6" s="8">
        <f t="shared" si="94"/>
        <v>229.21246059506211</v>
      </c>
      <c r="DE6">
        <v>61.53622399999999</v>
      </c>
      <c r="DF6">
        <f t="shared" si="42"/>
        <v>290.74868459506212</v>
      </c>
      <c r="DG6" s="17">
        <f>DF6*0.000582</f>
        <v>0.16921573443432616</v>
      </c>
      <c r="DH6" s="8">
        <f t="shared" si="43"/>
        <v>290.5794688606278</v>
      </c>
      <c r="DI6" s="8">
        <f t="shared" si="95"/>
        <v>229.21246059506211</v>
      </c>
      <c r="DJ6">
        <v>61.53622399999999</v>
      </c>
      <c r="DK6">
        <f t="shared" si="44"/>
        <v>290.74868459506212</v>
      </c>
      <c r="DL6" s="17">
        <f>DK6*0.000582</f>
        <v>0.16921573443432616</v>
      </c>
      <c r="DM6" s="8">
        <f t="shared" si="45"/>
        <v>290.5794688606278</v>
      </c>
      <c r="DN6" s="8">
        <f t="shared" si="96"/>
        <v>229.21246059506211</v>
      </c>
      <c r="DO6">
        <v>61.53622399999999</v>
      </c>
      <c r="DP6">
        <f t="shared" si="46"/>
        <v>290.74868459506212</v>
      </c>
      <c r="DQ6" s="17">
        <f>DP6*0.000582</f>
        <v>0.16921573443432616</v>
      </c>
      <c r="DR6" s="8">
        <f t="shared" si="47"/>
        <v>290.5794688606278</v>
      </c>
      <c r="DS6" s="8">
        <f t="shared" si="97"/>
        <v>229.21246059506211</v>
      </c>
      <c r="DT6">
        <v>61.53622399999999</v>
      </c>
      <c r="DU6">
        <f t="shared" si="48"/>
        <v>290.74868459506212</v>
      </c>
      <c r="DV6" s="17">
        <f>DU6*0.000582</f>
        <v>0.16921573443432616</v>
      </c>
      <c r="DW6" s="8">
        <f t="shared" si="49"/>
        <v>290.5794688606278</v>
      </c>
      <c r="DX6" s="8">
        <f t="shared" si="98"/>
        <v>229.21246059506211</v>
      </c>
      <c r="DY6">
        <v>61.53622399999999</v>
      </c>
      <c r="DZ6">
        <f t="shared" si="50"/>
        <v>290.74868459506212</v>
      </c>
      <c r="EA6" s="17">
        <f>DZ6*0.000582</f>
        <v>0.16921573443432616</v>
      </c>
      <c r="EB6" s="8">
        <f t="shared" si="51"/>
        <v>290.5794688606278</v>
      </c>
      <c r="EC6" s="8">
        <f t="shared" si="99"/>
        <v>229.21246059506211</v>
      </c>
      <c r="ED6">
        <v>61.53622399999999</v>
      </c>
      <c r="EE6">
        <f t="shared" si="52"/>
        <v>290.74868459506212</v>
      </c>
      <c r="EF6" s="17">
        <f>EE6*0.000582</f>
        <v>0.16921573443432616</v>
      </c>
      <c r="EG6" s="8">
        <f t="shared" si="53"/>
        <v>290.5794688606278</v>
      </c>
      <c r="EH6" s="8">
        <f t="shared" si="100"/>
        <v>229.21246059506211</v>
      </c>
      <c r="EI6">
        <v>61.53622399999999</v>
      </c>
      <c r="EJ6">
        <f t="shared" si="54"/>
        <v>290.74868459506212</v>
      </c>
      <c r="EK6" s="17">
        <f>EJ6*0.000582</f>
        <v>0.16921573443432616</v>
      </c>
      <c r="EL6" s="8">
        <f t="shared" si="55"/>
        <v>290.5794688606278</v>
      </c>
      <c r="EM6" s="8">
        <f t="shared" si="101"/>
        <v>229.21246059506211</v>
      </c>
      <c r="EN6">
        <v>61.53622399999999</v>
      </c>
      <c r="EO6">
        <f t="shared" si="56"/>
        <v>290.74868459506212</v>
      </c>
      <c r="EP6" s="17">
        <f>EO6*0.000582</f>
        <v>0.16921573443432616</v>
      </c>
      <c r="EQ6" s="8">
        <f t="shared" si="57"/>
        <v>290.5794688606278</v>
      </c>
      <c r="ER6" s="8">
        <f t="shared" si="102"/>
        <v>229.21246059506211</v>
      </c>
      <c r="ES6">
        <v>61.53622399999999</v>
      </c>
      <c r="ET6">
        <f t="shared" si="58"/>
        <v>290.74868459506212</v>
      </c>
      <c r="EU6" s="17">
        <f>ET6*0.000582</f>
        <v>0.16921573443432616</v>
      </c>
      <c r="EV6" s="8">
        <f t="shared" si="59"/>
        <v>290.5794688606278</v>
      </c>
      <c r="EW6" s="8">
        <f t="shared" si="103"/>
        <v>229.21246059506211</v>
      </c>
      <c r="EX6">
        <v>61.53622399999999</v>
      </c>
      <c r="EY6">
        <f t="shared" si="60"/>
        <v>290.74868459506212</v>
      </c>
      <c r="EZ6" s="17">
        <f>EY6*0.000582</f>
        <v>0.16921573443432616</v>
      </c>
      <c r="FA6" s="8">
        <f t="shared" si="61"/>
        <v>290.5794688606278</v>
      </c>
      <c r="FB6" s="8">
        <f t="shared" si="104"/>
        <v>229.21246059506211</v>
      </c>
      <c r="FC6">
        <v>61.53622399999999</v>
      </c>
      <c r="FD6">
        <f t="shared" si="62"/>
        <v>290.74868459506212</v>
      </c>
      <c r="FE6" s="17">
        <f>FD6*0.000582</f>
        <v>0.16921573443432616</v>
      </c>
      <c r="FF6" s="8">
        <f t="shared" si="63"/>
        <v>290.5794688606278</v>
      </c>
      <c r="FG6" s="8">
        <f t="shared" si="105"/>
        <v>229.21246059506211</v>
      </c>
      <c r="FH6">
        <v>61.53622399999999</v>
      </c>
      <c r="FI6">
        <f t="shared" si="64"/>
        <v>290.74868459506212</v>
      </c>
      <c r="FJ6" s="17">
        <f>FI6*0.000582</f>
        <v>0.16921573443432616</v>
      </c>
      <c r="FK6" s="8">
        <f t="shared" si="65"/>
        <v>290.5794688606278</v>
      </c>
      <c r="FL6" s="8">
        <f t="shared" si="106"/>
        <v>229.21246059506211</v>
      </c>
      <c r="FM6">
        <v>61.53622399999999</v>
      </c>
      <c r="FN6">
        <f t="shared" si="66"/>
        <v>290.74868459506212</v>
      </c>
      <c r="FO6" s="17">
        <f>FN6*0.000582</f>
        <v>0.16921573443432616</v>
      </c>
      <c r="FP6" s="8">
        <f t="shared" si="67"/>
        <v>290.5794688606278</v>
      </c>
      <c r="FQ6" s="8">
        <f t="shared" si="107"/>
        <v>229.21246059506211</v>
      </c>
      <c r="FR6">
        <v>61.53622399999999</v>
      </c>
      <c r="FS6">
        <f t="shared" si="68"/>
        <v>290.74868459506212</v>
      </c>
      <c r="FT6" s="17">
        <f>FS6*0.000582</f>
        <v>0.16921573443432616</v>
      </c>
      <c r="FU6" s="8">
        <f t="shared" si="69"/>
        <v>290.5794688606278</v>
      </c>
      <c r="FV6" s="8">
        <f t="shared" si="108"/>
        <v>229.21246059506211</v>
      </c>
      <c r="FW6">
        <v>61.53622399999999</v>
      </c>
      <c r="FX6">
        <f t="shared" si="70"/>
        <v>290.74868459506212</v>
      </c>
      <c r="FY6" s="17">
        <f>FX6*0.000582</f>
        <v>0.16921573443432616</v>
      </c>
      <c r="FZ6" s="8">
        <f t="shared" si="71"/>
        <v>290.5794688606278</v>
      </c>
      <c r="GA6" s="8">
        <f t="shared" si="109"/>
        <v>229.21246059506211</v>
      </c>
      <c r="GB6">
        <v>61.53622399999999</v>
      </c>
      <c r="GC6">
        <f t="shared" si="72"/>
        <v>290.74868459506212</v>
      </c>
      <c r="GD6" s="17">
        <f>GC6*0.000582</f>
        <v>0.16921573443432616</v>
      </c>
      <c r="GE6" s="8">
        <f t="shared" si="73"/>
        <v>290.5794688606278</v>
      </c>
      <c r="GF6" s="8">
        <f t="shared" si="110"/>
        <v>229.21246059506211</v>
      </c>
    </row>
    <row r="7" spans="1:188" ht="15" x14ac:dyDescent="0.25">
      <c r="A7" s="17">
        <v>21</v>
      </c>
      <c r="C7">
        <v>289</v>
      </c>
      <c r="D7" s="12">
        <v>35.4375</v>
      </c>
      <c r="E7">
        <f t="shared" si="0"/>
        <v>324.4375</v>
      </c>
      <c r="F7" s="17">
        <f>E7*0.000582</f>
        <v>0.18882262500000002</v>
      </c>
      <c r="G7" s="8">
        <f t="shared" si="1"/>
        <v>324.248677375</v>
      </c>
      <c r="H7" s="8">
        <f t="shared" si="74"/>
        <v>324.248677375</v>
      </c>
      <c r="I7" s="12">
        <v>35.4375</v>
      </c>
      <c r="J7" s="7">
        <f t="shared" si="2"/>
        <v>359.686177375</v>
      </c>
      <c r="K7" s="17">
        <f>J7*0.000582</f>
        <v>0.20933735523225003</v>
      </c>
      <c r="L7" s="8">
        <f t="shared" si="3"/>
        <v>359.47684001976774</v>
      </c>
      <c r="M7" s="8">
        <f t="shared" si="75"/>
        <v>102.58877812161607</v>
      </c>
      <c r="N7" s="13">
        <v>35.4375</v>
      </c>
      <c r="O7">
        <f t="shared" si="4"/>
        <v>138.02627812161609</v>
      </c>
      <c r="P7" s="17">
        <f>O7*0.000582</f>
        <v>8.0331293866780576E-2</v>
      </c>
      <c r="Q7" s="8">
        <f t="shared" si="5"/>
        <v>137.94594682774931</v>
      </c>
      <c r="R7" s="8">
        <f t="shared" si="76"/>
        <v>108.79350747678636</v>
      </c>
      <c r="S7" s="13">
        <v>35.4375</v>
      </c>
      <c r="T7">
        <f t="shared" si="6"/>
        <v>144.23100747678637</v>
      </c>
      <c r="U7" s="17">
        <f>T7*0.000582</f>
        <v>8.3942446351489675E-2</v>
      </c>
      <c r="V7" s="8">
        <f t="shared" si="7"/>
        <v>144.14706503043487</v>
      </c>
      <c r="W7" s="8">
        <f t="shared" si="77"/>
        <v>113.99743628419992</v>
      </c>
      <c r="X7" s="13">
        <v>35.4375</v>
      </c>
      <c r="Y7">
        <f t="shared" si="8"/>
        <v>149.43493628419992</v>
      </c>
      <c r="Z7" s="17">
        <f>Y7*0.000582</f>
        <v>8.6971132917404367E-2</v>
      </c>
      <c r="AA7" s="8">
        <f t="shared" si="9"/>
        <v>149.34796515128252</v>
      </c>
      <c r="AB7" s="8">
        <f t="shared" si="78"/>
        <v>120.19724850770211</v>
      </c>
      <c r="AC7" s="13">
        <v>35.4375</v>
      </c>
      <c r="AD7">
        <f t="shared" si="10"/>
        <v>155.63474850770211</v>
      </c>
      <c r="AE7" s="17">
        <f>AD7*0.000582</f>
        <v>9.0579423631482636E-2</v>
      </c>
      <c r="AF7" s="8">
        <f t="shared" si="11"/>
        <v>155.54416908407063</v>
      </c>
      <c r="AG7" s="8">
        <f t="shared" si="79"/>
        <v>60.335481489784655</v>
      </c>
      <c r="AH7" s="13">
        <v>35.4375</v>
      </c>
      <c r="AI7">
        <f t="shared" si="12"/>
        <v>95.772981489784655</v>
      </c>
      <c r="AJ7" s="17">
        <f>AI7*0.000582</f>
        <v>5.5739875227054675E-2</v>
      </c>
      <c r="AK7" s="8">
        <f t="shared" si="13"/>
        <v>95.717241614557594</v>
      </c>
      <c r="AL7" s="8">
        <f t="shared" si="80"/>
        <v>60.335481489784655</v>
      </c>
      <c r="AM7" s="13">
        <v>35.4375</v>
      </c>
      <c r="AN7">
        <f t="shared" si="14"/>
        <v>95.772981489784655</v>
      </c>
      <c r="AO7" s="17">
        <f>AN7*0.000582</f>
        <v>5.5739875227054675E-2</v>
      </c>
      <c r="AP7" s="8">
        <f t="shared" si="15"/>
        <v>95.717241614557594</v>
      </c>
      <c r="AQ7" s="8">
        <f t="shared" si="81"/>
        <v>60.335481489784655</v>
      </c>
      <c r="AR7" s="12">
        <v>31.9375</v>
      </c>
      <c r="AS7">
        <f t="shared" si="16"/>
        <v>92.272981489784655</v>
      </c>
      <c r="AT7" s="17">
        <f>AS7*0.000582</f>
        <v>5.3702875227054671E-2</v>
      </c>
      <c r="AU7" s="8">
        <f t="shared" si="17"/>
        <v>92.219278614557595</v>
      </c>
      <c r="AV7" s="8">
        <f t="shared" si="82"/>
        <v>28.416569114784657</v>
      </c>
      <c r="AW7" s="12">
        <v>9.96875</v>
      </c>
      <c r="AX7">
        <f t="shared" si="18"/>
        <v>38.385319114784657</v>
      </c>
      <c r="AY7" s="17">
        <f>AX7*0.000582</f>
        <v>2.2340255724804671E-2</v>
      </c>
      <c r="AZ7" s="8">
        <f t="shared" si="19"/>
        <v>38.362978859059851</v>
      </c>
      <c r="BA7" s="8">
        <f t="shared" si="83"/>
        <v>68.555867638982249</v>
      </c>
      <c r="BB7" s="12">
        <v>26.255468749999999</v>
      </c>
      <c r="BC7">
        <f t="shared" si="20"/>
        <v>94.811336388982255</v>
      </c>
      <c r="BD7" s="17">
        <f>BC7*0.000582</f>
        <v>5.5180197778387674E-2</v>
      </c>
      <c r="BE7" s="8">
        <f t="shared" si="21"/>
        <v>94.756156191203871</v>
      </c>
      <c r="BF7" s="8">
        <f t="shared" si="84"/>
        <v>129.51063787838669</v>
      </c>
      <c r="BG7">
        <v>41.239250000000006</v>
      </c>
      <c r="BH7">
        <f t="shared" si="22"/>
        <v>170.74988787838669</v>
      </c>
      <c r="BI7" s="17">
        <f>BH7*0.000582</f>
        <v>9.9376434745221065E-2</v>
      </c>
      <c r="BJ7" s="8">
        <f t="shared" si="23"/>
        <v>170.65051144364148</v>
      </c>
      <c r="BK7" s="8">
        <f t="shared" si="85"/>
        <v>180.7552000968673</v>
      </c>
      <c r="BL7">
        <v>50.142319999999998</v>
      </c>
      <c r="BM7">
        <f t="shared" si="24"/>
        <v>230.89752009686731</v>
      </c>
      <c r="BN7" s="17">
        <f>BM7*0.000582</f>
        <v>0.1343823566963768</v>
      </c>
      <c r="BO7" s="8">
        <f t="shared" si="25"/>
        <v>230.76313774017095</v>
      </c>
      <c r="BP7" s="8">
        <f t="shared" si="86"/>
        <v>243.36582769435265</v>
      </c>
      <c r="BQ7">
        <v>58.333144400000002</v>
      </c>
      <c r="BR7">
        <f t="shared" si="26"/>
        <v>301.69897209435265</v>
      </c>
      <c r="BS7" s="17">
        <f>BR7*0.000582</f>
        <v>0.17558880175891325</v>
      </c>
      <c r="BT7" s="8">
        <f t="shared" si="27"/>
        <v>301.52338329259373</v>
      </c>
      <c r="BU7" s="8">
        <f t="shared" si="87"/>
        <v>290.5794688606278</v>
      </c>
      <c r="BV7">
        <v>64.377709999999993</v>
      </c>
      <c r="BW7">
        <f t="shared" si="28"/>
        <v>354.95717886062778</v>
      </c>
      <c r="BX7" s="17">
        <f>BW7*0.000582</f>
        <v>0.20658507809688539</v>
      </c>
      <c r="BY7" s="8">
        <f t="shared" si="29"/>
        <v>354.75059378253087</v>
      </c>
      <c r="BZ7" s="8">
        <f t="shared" si="88"/>
        <v>290.5794688606278</v>
      </c>
      <c r="CA7">
        <v>64.377709999999993</v>
      </c>
      <c r="CB7">
        <f t="shared" si="30"/>
        <v>354.95717886062778</v>
      </c>
      <c r="CC7" s="17">
        <f>CB7*0.000582</f>
        <v>0.20658507809688539</v>
      </c>
      <c r="CD7" s="8">
        <f t="shared" si="31"/>
        <v>354.75059378253087</v>
      </c>
      <c r="CE7" s="8">
        <f t="shared" si="89"/>
        <v>290.5794688606278</v>
      </c>
      <c r="CF7">
        <v>64.377709999999993</v>
      </c>
      <c r="CG7">
        <f t="shared" si="32"/>
        <v>354.95717886062778</v>
      </c>
      <c r="CH7" s="17">
        <f>CG7*0.000582</f>
        <v>0.20658507809688539</v>
      </c>
      <c r="CI7" s="8">
        <f t="shared" si="33"/>
        <v>354.75059378253087</v>
      </c>
      <c r="CJ7" s="8">
        <f t="shared" si="90"/>
        <v>290.5794688606278</v>
      </c>
      <c r="CK7">
        <v>64.377709999999993</v>
      </c>
      <c r="CL7">
        <f t="shared" si="34"/>
        <v>354.95717886062778</v>
      </c>
      <c r="CM7" s="17">
        <f>CL7*0.000582</f>
        <v>0.20658507809688539</v>
      </c>
      <c r="CN7" s="8">
        <f t="shared" si="35"/>
        <v>354.75059378253087</v>
      </c>
      <c r="CO7" s="8">
        <f t="shared" si="91"/>
        <v>290.5794688606278</v>
      </c>
      <c r="CP7">
        <v>64.377709999999993</v>
      </c>
      <c r="CQ7">
        <f t="shared" si="36"/>
        <v>354.95717886062778</v>
      </c>
      <c r="CR7" s="17">
        <f>CQ7*0.000582</f>
        <v>0.20658507809688539</v>
      </c>
      <c r="CS7" s="8">
        <f t="shared" si="37"/>
        <v>354.75059378253087</v>
      </c>
      <c r="CT7" s="8">
        <f t="shared" si="92"/>
        <v>290.5794688606278</v>
      </c>
      <c r="CU7">
        <v>64.377709999999993</v>
      </c>
      <c r="CV7">
        <f t="shared" si="38"/>
        <v>354.95717886062778</v>
      </c>
      <c r="CW7" s="17">
        <f>CV7*0.000582</f>
        <v>0.20658507809688539</v>
      </c>
      <c r="CX7" s="8">
        <f t="shared" si="39"/>
        <v>354.75059378253087</v>
      </c>
      <c r="CY7" s="8">
        <f t="shared" si="93"/>
        <v>290.5794688606278</v>
      </c>
      <c r="CZ7">
        <v>64.377709999999993</v>
      </c>
      <c r="DA7">
        <f t="shared" si="40"/>
        <v>354.95717886062778</v>
      </c>
      <c r="DB7" s="17">
        <f>DA7*0.000582</f>
        <v>0.20658507809688539</v>
      </c>
      <c r="DC7" s="8">
        <f t="shared" si="41"/>
        <v>354.75059378253087</v>
      </c>
      <c r="DD7" s="8">
        <f t="shared" si="94"/>
        <v>290.5794688606278</v>
      </c>
      <c r="DE7">
        <v>64.377709999999993</v>
      </c>
      <c r="DF7">
        <f t="shared" si="42"/>
        <v>354.95717886062778</v>
      </c>
      <c r="DG7" s="17">
        <f>DF7*0.000582</f>
        <v>0.20658507809688539</v>
      </c>
      <c r="DH7" s="8">
        <f t="shared" si="43"/>
        <v>354.75059378253087</v>
      </c>
      <c r="DI7" s="8">
        <f t="shared" si="95"/>
        <v>290.5794688606278</v>
      </c>
      <c r="DJ7">
        <v>64.377709999999993</v>
      </c>
      <c r="DK7">
        <f t="shared" si="44"/>
        <v>354.95717886062778</v>
      </c>
      <c r="DL7" s="17">
        <f>DK7*0.000582</f>
        <v>0.20658507809688539</v>
      </c>
      <c r="DM7" s="8">
        <f t="shared" si="45"/>
        <v>354.75059378253087</v>
      </c>
      <c r="DN7" s="8">
        <f t="shared" si="96"/>
        <v>290.5794688606278</v>
      </c>
      <c r="DO7">
        <v>64.377709999999993</v>
      </c>
      <c r="DP7">
        <f t="shared" si="46"/>
        <v>354.95717886062778</v>
      </c>
      <c r="DQ7" s="17">
        <f>DP7*0.000582</f>
        <v>0.20658507809688539</v>
      </c>
      <c r="DR7" s="8">
        <f t="shared" si="47"/>
        <v>354.75059378253087</v>
      </c>
      <c r="DS7" s="8">
        <f t="shared" si="97"/>
        <v>290.5794688606278</v>
      </c>
      <c r="DT7">
        <v>64.377709999999993</v>
      </c>
      <c r="DU7">
        <f t="shared" si="48"/>
        <v>354.95717886062778</v>
      </c>
      <c r="DV7" s="17">
        <f>DU7*0.000582</f>
        <v>0.20658507809688539</v>
      </c>
      <c r="DW7" s="8">
        <f t="shared" si="49"/>
        <v>354.75059378253087</v>
      </c>
      <c r="DX7" s="8">
        <f t="shared" si="98"/>
        <v>290.5794688606278</v>
      </c>
      <c r="DY7">
        <v>64.377709999999993</v>
      </c>
      <c r="DZ7">
        <f t="shared" si="50"/>
        <v>354.95717886062778</v>
      </c>
      <c r="EA7" s="17">
        <f>DZ7*0.000582</f>
        <v>0.20658507809688539</v>
      </c>
      <c r="EB7" s="8">
        <f t="shared" si="51"/>
        <v>354.75059378253087</v>
      </c>
      <c r="EC7" s="8">
        <f t="shared" si="99"/>
        <v>290.5794688606278</v>
      </c>
      <c r="ED7">
        <v>64.377709999999993</v>
      </c>
      <c r="EE7">
        <f t="shared" si="52"/>
        <v>354.95717886062778</v>
      </c>
      <c r="EF7" s="17">
        <f>EE7*0.000582</f>
        <v>0.20658507809688539</v>
      </c>
      <c r="EG7" s="8">
        <f t="shared" si="53"/>
        <v>354.75059378253087</v>
      </c>
      <c r="EH7" s="8">
        <f t="shared" si="100"/>
        <v>290.5794688606278</v>
      </c>
      <c r="EI7">
        <v>64.377709999999993</v>
      </c>
      <c r="EJ7">
        <f t="shared" si="54"/>
        <v>354.95717886062778</v>
      </c>
      <c r="EK7" s="17">
        <f>EJ7*0.000582</f>
        <v>0.20658507809688539</v>
      </c>
      <c r="EL7" s="8">
        <f t="shared" si="55"/>
        <v>354.75059378253087</v>
      </c>
      <c r="EM7" s="8">
        <f t="shared" si="101"/>
        <v>290.5794688606278</v>
      </c>
      <c r="EN7">
        <v>64.377709999999993</v>
      </c>
      <c r="EO7">
        <f t="shared" si="56"/>
        <v>354.95717886062778</v>
      </c>
      <c r="EP7" s="17">
        <f>EO7*0.000582</f>
        <v>0.20658507809688539</v>
      </c>
      <c r="EQ7" s="8">
        <f t="shared" si="57"/>
        <v>354.75059378253087</v>
      </c>
      <c r="ER7" s="8">
        <f t="shared" si="102"/>
        <v>290.5794688606278</v>
      </c>
      <c r="ES7">
        <v>64.377709999999993</v>
      </c>
      <c r="ET7">
        <f t="shared" si="58"/>
        <v>354.95717886062778</v>
      </c>
      <c r="EU7" s="17">
        <f>ET7*0.000582</f>
        <v>0.20658507809688539</v>
      </c>
      <c r="EV7" s="8">
        <f t="shared" si="59"/>
        <v>354.75059378253087</v>
      </c>
      <c r="EW7" s="8">
        <f t="shared" si="103"/>
        <v>290.5794688606278</v>
      </c>
      <c r="EX7">
        <v>64.377709999999993</v>
      </c>
      <c r="EY7">
        <f t="shared" si="60"/>
        <v>354.95717886062778</v>
      </c>
      <c r="EZ7" s="17">
        <f>EY7*0.000582</f>
        <v>0.20658507809688539</v>
      </c>
      <c r="FA7" s="8">
        <f t="shared" si="61"/>
        <v>354.75059378253087</v>
      </c>
      <c r="FB7" s="8">
        <f t="shared" si="104"/>
        <v>290.5794688606278</v>
      </c>
      <c r="FC7">
        <v>64.377709999999993</v>
      </c>
      <c r="FD7">
        <f t="shared" si="62"/>
        <v>354.95717886062778</v>
      </c>
      <c r="FE7" s="17">
        <f>FD7*0.000582</f>
        <v>0.20658507809688539</v>
      </c>
      <c r="FF7" s="8">
        <f t="shared" si="63"/>
        <v>354.75059378253087</v>
      </c>
      <c r="FG7" s="8">
        <f t="shared" si="105"/>
        <v>290.5794688606278</v>
      </c>
      <c r="FH7">
        <v>64.377709999999993</v>
      </c>
      <c r="FI7">
        <f t="shared" si="64"/>
        <v>354.95717886062778</v>
      </c>
      <c r="FJ7" s="17">
        <f>FI7*0.000582</f>
        <v>0.20658507809688539</v>
      </c>
      <c r="FK7" s="8">
        <f t="shared" si="65"/>
        <v>354.75059378253087</v>
      </c>
      <c r="FL7" s="8">
        <f t="shared" si="106"/>
        <v>290.5794688606278</v>
      </c>
      <c r="FM7">
        <v>64.377709999999993</v>
      </c>
      <c r="FN7">
        <f t="shared" si="66"/>
        <v>354.95717886062778</v>
      </c>
      <c r="FO7" s="17">
        <f>FN7*0.000582</f>
        <v>0.20658507809688539</v>
      </c>
      <c r="FP7" s="8">
        <f t="shared" si="67"/>
        <v>354.75059378253087</v>
      </c>
      <c r="FQ7" s="8">
        <f t="shared" si="107"/>
        <v>290.5794688606278</v>
      </c>
      <c r="FR7">
        <v>64.377709999999993</v>
      </c>
      <c r="FS7">
        <f t="shared" si="68"/>
        <v>354.95717886062778</v>
      </c>
      <c r="FT7" s="17">
        <f>FS7*0.000582</f>
        <v>0.20658507809688539</v>
      </c>
      <c r="FU7" s="8">
        <f t="shared" si="69"/>
        <v>354.75059378253087</v>
      </c>
      <c r="FV7" s="8">
        <f t="shared" si="108"/>
        <v>290.5794688606278</v>
      </c>
      <c r="FW7">
        <v>64.377709999999993</v>
      </c>
      <c r="FX7">
        <f t="shared" si="70"/>
        <v>354.95717886062778</v>
      </c>
      <c r="FY7" s="17">
        <f>FX7*0.000582</f>
        <v>0.20658507809688539</v>
      </c>
      <c r="FZ7" s="8">
        <f t="shared" si="71"/>
        <v>354.75059378253087</v>
      </c>
      <c r="GA7" s="8">
        <f t="shared" si="109"/>
        <v>290.5794688606278</v>
      </c>
      <c r="GB7">
        <v>64.377709999999993</v>
      </c>
      <c r="GC7">
        <f t="shared" si="72"/>
        <v>354.95717886062778</v>
      </c>
      <c r="GD7" s="17">
        <f>GC7*0.000582</f>
        <v>0.20658507809688539</v>
      </c>
      <c r="GE7" s="8">
        <f t="shared" si="73"/>
        <v>354.75059378253087</v>
      </c>
      <c r="GF7" s="8">
        <f t="shared" si="110"/>
        <v>290.5794688606278</v>
      </c>
    </row>
    <row r="8" spans="1:188" ht="15" x14ac:dyDescent="0.25">
      <c r="A8" s="17">
        <v>22</v>
      </c>
      <c r="C8">
        <v>289</v>
      </c>
      <c r="D8" s="12">
        <v>35.4375</v>
      </c>
      <c r="E8">
        <f t="shared" si="0"/>
        <v>324.4375</v>
      </c>
      <c r="F8" s="17">
        <f>E8*0.000582</f>
        <v>0.18882262500000002</v>
      </c>
      <c r="G8" s="8">
        <f t="shared" si="1"/>
        <v>324.248677375</v>
      </c>
      <c r="H8" s="8">
        <f t="shared" si="74"/>
        <v>324.248677375</v>
      </c>
      <c r="I8" s="12">
        <v>35.4375</v>
      </c>
      <c r="J8" s="7">
        <f t="shared" si="2"/>
        <v>359.686177375</v>
      </c>
      <c r="K8" s="17">
        <f>J8*0.000582</f>
        <v>0.20933735523225003</v>
      </c>
      <c r="L8" s="8">
        <f t="shared" si="3"/>
        <v>359.47684001976774</v>
      </c>
      <c r="M8" s="8">
        <f t="shared" si="75"/>
        <v>359.47684001976774</v>
      </c>
      <c r="N8" s="13">
        <v>35.4375</v>
      </c>
      <c r="O8">
        <f t="shared" si="4"/>
        <v>394.91434001976774</v>
      </c>
      <c r="P8" s="17">
        <f>O8*0.000582</f>
        <v>0.22984014589150484</v>
      </c>
      <c r="Q8" s="8">
        <f t="shared" si="5"/>
        <v>394.68449987387623</v>
      </c>
      <c r="R8" s="8">
        <f t="shared" si="76"/>
        <v>137.94594682774931</v>
      </c>
      <c r="S8" s="13">
        <v>35.4375</v>
      </c>
      <c r="T8">
        <f t="shared" si="6"/>
        <v>173.38344682774931</v>
      </c>
      <c r="U8" s="17">
        <f>T8*0.000582</f>
        <v>0.10090916605375011</v>
      </c>
      <c r="V8" s="8">
        <f t="shared" si="7"/>
        <v>173.28253766169556</v>
      </c>
      <c r="W8" s="8">
        <f t="shared" si="77"/>
        <v>144.14706503043487</v>
      </c>
      <c r="X8" s="13">
        <v>35.4375</v>
      </c>
      <c r="Y8">
        <f t="shared" si="8"/>
        <v>179.58456503043487</v>
      </c>
      <c r="Z8" s="17">
        <f>Y8*0.000582</f>
        <v>0.10451821684771311</v>
      </c>
      <c r="AA8" s="8">
        <f t="shared" si="9"/>
        <v>179.48004681358717</v>
      </c>
      <c r="AB8" s="8">
        <f t="shared" si="78"/>
        <v>149.34796515128252</v>
      </c>
      <c r="AC8" s="13">
        <v>35.4375</v>
      </c>
      <c r="AD8">
        <f t="shared" si="10"/>
        <v>184.78546515128252</v>
      </c>
      <c r="AE8" s="17">
        <f>AD8*0.000582</f>
        <v>0.10754514071804644</v>
      </c>
      <c r="AF8" s="8">
        <f t="shared" si="11"/>
        <v>184.67792001056446</v>
      </c>
      <c r="AG8" s="8">
        <f t="shared" si="79"/>
        <v>155.54416908407063</v>
      </c>
      <c r="AH8" s="13">
        <v>35.4375</v>
      </c>
      <c r="AI8">
        <f t="shared" si="12"/>
        <v>190.98166908407063</v>
      </c>
      <c r="AJ8" s="17">
        <f>AI8*0.000582</f>
        <v>0.11115133140692912</v>
      </c>
      <c r="AK8" s="8">
        <f t="shared" si="13"/>
        <v>190.87051775266372</v>
      </c>
      <c r="AL8" s="8">
        <f t="shared" si="80"/>
        <v>95.717241614557594</v>
      </c>
      <c r="AM8" s="13">
        <v>35.4375</v>
      </c>
      <c r="AN8">
        <f t="shared" si="14"/>
        <v>131.15474161455759</v>
      </c>
      <c r="AO8" s="17">
        <f>AN8*0.000582</f>
        <v>7.6332059619672529E-2</v>
      </c>
      <c r="AP8" s="8">
        <f t="shared" si="15"/>
        <v>131.07840955493793</v>
      </c>
      <c r="AQ8" s="8">
        <f t="shared" si="81"/>
        <v>95.717241614557594</v>
      </c>
      <c r="AR8" s="12">
        <v>31.9375</v>
      </c>
      <c r="AS8">
        <f t="shared" si="16"/>
        <v>127.65474161455759</v>
      </c>
      <c r="AT8" s="17">
        <f>AS8*0.000582</f>
        <v>7.4295059619672532E-2</v>
      </c>
      <c r="AU8" s="8">
        <f t="shared" si="17"/>
        <v>127.58044655493792</v>
      </c>
      <c r="AV8" s="8">
        <f t="shared" si="82"/>
        <v>92.219278614557595</v>
      </c>
      <c r="AW8" s="12">
        <v>36.62890625</v>
      </c>
      <c r="AX8">
        <f t="shared" si="18"/>
        <v>128.8481848645576</v>
      </c>
      <c r="AY8" s="17">
        <f>AX8*0.000582</f>
        <v>7.4989643591172522E-2</v>
      </c>
      <c r="AZ8" s="8">
        <f t="shared" si="19"/>
        <v>128.77319522096641</v>
      </c>
      <c r="BA8" s="8">
        <f t="shared" si="83"/>
        <v>38.362978859059851</v>
      </c>
      <c r="BB8" s="12">
        <v>16.033203125</v>
      </c>
      <c r="BC8">
        <f t="shared" si="20"/>
        <v>54.396181984059851</v>
      </c>
      <c r="BD8" s="17">
        <f>BC8*0.000582</f>
        <v>3.1658577914722839E-2</v>
      </c>
      <c r="BE8" s="8">
        <f t="shared" si="21"/>
        <v>54.364523406145125</v>
      </c>
      <c r="BF8" s="8">
        <f t="shared" si="84"/>
        <v>94.756156191203871</v>
      </c>
      <c r="BG8">
        <v>31.302001953125</v>
      </c>
      <c r="BH8">
        <f t="shared" si="22"/>
        <v>126.05815814432887</v>
      </c>
      <c r="BI8" s="17">
        <f>BH8*0.000582</f>
        <v>7.3365848039999404E-2</v>
      </c>
      <c r="BJ8" s="8">
        <f t="shared" si="23"/>
        <v>125.98479229628887</v>
      </c>
      <c r="BK8" s="8">
        <f t="shared" si="85"/>
        <v>170.65051144364148</v>
      </c>
      <c r="BL8">
        <v>45.349296875000007</v>
      </c>
      <c r="BM8">
        <f t="shared" si="24"/>
        <v>215.9998083186415</v>
      </c>
      <c r="BN8" s="17">
        <f>BM8*0.000582</f>
        <v>0.12571188844144937</v>
      </c>
      <c r="BO8" s="8">
        <f t="shared" si="25"/>
        <v>215.87409643020004</v>
      </c>
      <c r="BP8" s="8">
        <f t="shared" si="86"/>
        <v>230.76313774017095</v>
      </c>
      <c r="BQ8">
        <v>53.695924999999995</v>
      </c>
      <c r="BR8">
        <f t="shared" si="26"/>
        <v>284.45906274017096</v>
      </c>
      <c r="BS8" s="17">
        <f>BR8*0.000582</f>
        <v>0.16555517451477952</v>
      </c>
      <c r="BT8" s="8">
        <f t="shared" si="27"/>
        <v>284.29350756565617</v>
      </c>
      <c r="BU8" s="8">
        <f t="shared" si="87"/>
        <v>301.52338329259373</v>
      </c>
      <c r="BV8">
        <v>61.374822875000007</v>
      </c>
      <c r="BW8">
        <f t="shared" si="28"/>
        <v>362.89820616759374</v>
      </c>
      <c r="BX8" s="17">
        <f>BW8*0.000582</f>
        <v>0.21120675598953959</v>
      </c>
      <c r="BY8" s="8">
        <f t="shared" si="29"/>
        <v>362.68699941160418</v>
      </c>
      <c r="BZ8" s="8">
        <f t="shared" si="88"/>
        <v>354.75059378253087</v>
      </c>
      <c r="CA8">
        <v>67.041603124999995</v>
      </c>
      <c r="CB8">
        <f t="shared" si="30"/>
        <v>421.79219690753087</v>
      </c>
      <c r="CC8" s="17">
        <f>CB8*0.000582</f>
        <v>0.24548305860018299</v>
      </c>
      <c r="CD8" s="8">
        <f t="shared" si="31"/>
        <v>421.54671384893066</v>
      </c>
      <c r="CE8" s="8">
        <f t="shared" si="89"/>
        <v>354.75059378253087</v>
      </c>
      <c r="CF8">
        <v>67.041603124999995</v>
      </c>
      <c r="CG8">
        <f t="shared" si="32"/>
        <v>421.79219690753087</v>
      </c>
      <c r="CH8" s="17">
        <f>CG8*0.000582</f>
        <v>0.24548305860018299</v>
      </c>
      <c r="CI8" s="8">
        <f t="shared" si="33"/>
        <v>421.54671384893066</v>
      </c>
      <c r="CJ8" s="8">
        <f t="shared" si="90"/>
        <v>354.75059378253087</v>
      </c>
      <c r="CK8">
        <v>67.041603124999995</v>
      </c>
      <c r="CL8">
        <f t="shared" si="34"/>
        <v>421.79219690753087</v>
      </c>
      <c r="CM8" s="17">
        <f>CL8*0.000582</f>
        <v>0.24548305860018299</v>
      </c>
      <c r="CN8" s="8">
        <f t="shared" si="35"/>
        <v>421.54671384893066</v>
      </c>
      <c r="CO8" s="8">
        <f t="shared" si="91"/>
        <v>354.75059378253087</v>
      </c>
      <c r="CP8">
        <v>67.041603124999995</v>
      </c>
      <c r="CQ8">
        <f t="shared" si="36"/>
        <v>421.79219690753087</v>
      </c>
      <c r="CR8" s="17">
        <f>CQ8*0.000582</f>
        <v>0.24548305860018299</v>
      </c>
      <c r="CS8" s="8">
        <f t="shared" si="37"/>
        <v>421.54671384893066</v>
      </c>
      <c r="CT8" s="8">
        <f t="shared" si="92"/>
        <v>354.75059378253087</v>
      </c>
      <c r="CU8">
        <v>67.041603124999995</v>
      </c>
      <c r="CV8">
        <f t="shared" si="38"/>
        <v>421.79219690753087</v>
      </c>
      <c r="CW8" s="17">
        <f>CV8*0.000582</f>
        <v>0.24548305860018299</v>
      </c>
      <c r="CX8" s="8">
        <f t="shared" si="39"/>
        <v>421.54671384893066</v>
      </c>
      <c r="CY8" s="8">
        <f t="shared" si="93"/>
        <v>354.75059378253087</v>
      </c>
      <c r="CZ8">
        <v>67.041603124999995</v>
      </c>
      <c r="DA8">
        <f t="shared" si="40"/>
        <v>421.79219690753087</v>
      </c>
      <c r="DB8" s="17">
        <f>DA8*0.000582</f>
        <v>0.24548305860018299</v>
      </c>
      <c r="DC8" s="8">
        <f t="shared" si="41"/>
        <v>421.54671384893066</v>
      </c>
      <c r="DD8" s="8">
        <f t="shared" si="94"/>
        <v>354.75059378253087</v>
      </c>
      <c r="DE8">
        <v>67.041603124999995</v>
      </c>
      <c r="DF8">
        <f t="shared" si="42"/>
        <v>421.79219690753087</v>
      </c>
      <c r="DG8" s="17">
        <f>DF8*0.000582</f>
        <v>0.24548305860018299</v>
      </c>
      <c r="DH8" s="8">
        <f t="shared" si="43"/>
        <v>421.54671384893066</v>
      </c>
      <c r="DI8" s="8">
        <f t="shared" si="95"/>
        <v>354.75059378253087</v>
      </c>
      <c r="DJ8">
        <v>67.041603124999995</v>
      </c>
      <c r="DK8">
        <f t="shared" si="44"/>
        <v>421.79219690753087</v>
      </c>
      <c r="DL8" s="17">
        <f>DK8*0.000582</f>
        <v>0.24548305860018299</v>
      </c>
      <c r="DM8" s="8">
        <f t="shared" si="45"/>
        <v>421.54671384893066</v>
      </c>
      <c r="DN8" s="8">
        <f t="shared" si="96"/>
        <v>354.75059378253087</v>
      </c>
      <c r="DO8">
        <v>67.041603124999995</v>
      </c>
      <c r="DP8">
        <f t="shared" si="46"/>
        <v>421.79219690753087</v>
      </c>
      <c r="DQ8" s="17">
        <f>DP8*0.000582</f>
        <v>0.24548305860018299</v>
      </c>
      <c r="DR8" s="8">
        <f t="shared" si="47"/>
        <v>421.54671384893066</v>
      </c>
      <c r="DS8" s="8">
        <f t="shared" si="97"/>
        <v>354.75059378253087</v>
      </c>
      <c r="DT8">
        <v>67.041603124999995</v>
      </c>
      <c r="DU8">
        <f t="shared" si="48"/>
        <v>421.79219690753087</v>
      </c>
      <c r="DV8" s="17">
        <f>DU8*0.000582</f>
        <v>0.24548305860018299</v>
      </c>
      <c r="DW8" s="8">
        <f t="shared" si="49"/>
        <v>421.54671384893066</v>
      </c>
      <c r="DX8" s="8">
        <f t="shared" si="98"/>
        <v>354.75059378253087</v>
      </c>
      <c r="DY8">
        <v>67.041603124999995</v>
      </c>
      <c r="DZ8">
        <f t="shared" si="50"/>
        <v>421.79219690753087</v>
      </c>
      <c r="EA8" s="17">
        <f>DZ8*0.000582</f>
        <v>0.24548305860018299</v>
      </c>
      <c r="EB8" s="8">
        <f t="shared" si="51"/>
        <v>421.54671384893066</v>
      </c>
      <c r="EC8" s="8">
        <f t="shared" si="99"/>
        <v>354.75059378253087</v>
      </c>
      <c r="ED8">
        <v>67.041603124999995</v>
      </c>
      <c r="EE8">
        <f t="shared" si="52"/>
        <v>421.79219690753087</v>
      </c>
      <c r="EF8" s="17">
        <f>EE8*0.000582</f>
        <v>0.24548305860018299</v>
      </c>
      <c r="EG8" s="8">
        <f t="shared" si="53"/>
        <v>421.54671384893066</v>
      </c>
      <c r="EH8" s="8">
        <f t="shared" si="100"/>
        <v>354.75059378253087</v>
      </c>
      <c r="EI8">
        <v>67.041603124999995</v>
      </c>
      <c r="EJ8">
        <f t="shared" si="54"/>
        <v>421.79219690753087</v>
      </c>
      <c r="EK8" s="17">
        <f>EJ8*0.000582</f>
        <v>0.24548305860018299</v>
      </c>
      <c r="EL8" s="8">
        <f t="shared" si="55"/>
        <v>421.54671384893066</v>
      </c>
      <c r="EM8" s="8">
        <f t="shared" si="101"/>
        <v>354.75059378253087</v>
      </c>
      <c r="EN8">
        <v>67.041603124999995</v>
      </c>
      <c r="EO8">
        <f t="shared" si="56"/>
        <v>421.79219690753087</v>
      </c>
      <c r="EP8" s="17">
        <f>EO8*0.000582</f>
        <v>0.24548305860018299</v>
      </c>
      <c r="EQ8" s="8">
        <f t="shared" si="57"/>
        <v>421.54671384893066</v>
      </c>
      <c r="ER8" s="8">
        <f t="shared" si="102"/>
        <v>354.75059378253087</v>
      </c>
      <c r="ES8">
        <v>67.041603124999995</v>
      </c>
      <c r="ET8">
        <f t="shared" si="58"/>
        <v>421.79219690753087</v>
      </c>
      <c r="EU8" s="17">
        <f>ET8*0.000582</f>
        <v>0.24548305860018299</v>
      </c>
      <c r="EV8" s="8">
        <f t="shared" si="59"/>
        <v>421.54671384893066</v>
      </c>
      <c r="EW8" s="8">
        <f t="shared" si="103"/>
        <v>354.75059378253087</v>
      </c>
      <c r="EX8">
        <v>67.041603124999995</v>
      </c>
      <c r="EY8">
        <f t="shared" si="60"/>
        <v>421.79219690753087</v>
      </c>
      <c r="EZ8" s="17">
        <f>EY8*0.000582</f>
        <v>0.24548305860018299</v>
      </c>
      <c r="FA8" s="8">
        <f t="shared" si="61"/>
        <v>421.54671384893066</v>
      </c>
      <c r="FB8" s="8">
        <f t="shared" si="104"/>
        <v>354.75059378253087</v>
      </c>
      <c r="FC8">
        <v>67.041603124999995</v>
      </c>
      <c r="FD8">
        <f t="shared" si="62"/>
        <v>421.79219690753087</v>
      </c>
      <c r="FE8" s="17">
        <f>FD8*0.000582</f>
        <v>0.24548305860018299</v>
      </c>
      <c r="FF8" s="8">
        <f t="shared" si="63"/>
        <v>421.54671384893066</v>
      </c>
      <c r="FG8" s="8">
        <f t="shared" si="105"/>
        <v>354.75059378253087</v>
      </c>
      <c r="FH8">
        <v>67.041603124999995</v>
      </c>
      <c r="FI8">
        <f t="shared" si="64"/>
        <v>421.79219690753087</v>
      </c>
      <c r="FJ8" s="17">
        <f>FI8*0.000582</f>
        <v>0.24548305860018299</v>
      </c>
      <c r="FK8" s="8">
        <f t="shared" si="65"/>
        <v>421.54671384893066</v>
      </c>
      <c r="FL8" s="8">
        <f t="shared" si="106"/>
        <v>354.75059378253087</v>
      </c>
      <c r="FM8">
        <v>67.041603124999995</v>
      </c>
      <c r="FN8">
        <f t="shared" si="66"/>
        <v>421.79219690753087</v>
      </c>
      <c r="FO8" s="17">
        <f>FN8*0.000582</f>
        <v>0.24548305860018299</v>
      </c>
      <c r="FP8" s="8">
        <f t="shared" si="67"/>
        <v>421.54671384893066</v>
      </c>
      <c r="FQ8" s="8">
        <f t="shared" si="107"/>
        <v>354.75059378253087</v>
      </c>
      <c r="FR8">
        <v>67.041603124999995</v>
      </c>
      <c r="FS8">
        <f t="shared" si="68"/>
        <v>421.79219690753087</v>
      </c>
      <c r="FT8" s="17">
        <f>FS8*0.000582</f>
        <v>0.24548305860018299</v>
      </c>
      <c r="FU8" s="8">
        <f t="shared" si="69"/>
        <v>421.54671384893066</v>
      </c>
      <c r="FV8" s="8">
        <f t="shared" si="108"/>
        <v>354.75059378253087</v>
      </c>
      <c r="FW8">
        <v>67.041603124999995</v>
      </c>
      <c r="FX8">
        <f t="shared" si="70"/>
        <v>421.79219690753087</v>
      </c>
      <c r="FY8" s="17">
        <f>FX8*0.000582</f>
        <v>0.24548305860018299</v>
      </c>
      <c r="FZ8" s="8">
        <f t="shared" si="71"/>
        <v>421.54671384893066</v>
      </c>
      <c r="GA8" s="8">
        <f t="shared" si="109"/>
        <v>354.75059378253087</v>
      </c>
      <c r="GB8">
        <v>67.041603124999995</v>
      </c>
      <c r="GC8">
        <f t="shared" si="72"/>
        <v>421.79219690753087</v>
      </c>
      <c r="GD8" s="17">
        <f>GC8*0.000582</f>
        <v>0.24548305860018299</v>
      </c>
      <c r="GE8" s="8">
        <f t="shared" si="73"/>
        <v>421.54671384893066</v>
      </c>
      <c r="GF8" s="8">
        <f t="shared" si="110"/>
        <v>354.75059378253087</v>
      </c>
    </row>
    <row r="9" spans="1:188" ht="15" x14ac:dyDescent="0.25">
      <c r="A9" s="17">
        <v>23</v>
      </c>
      <c r="C9">
        <v>289</v>
      </c>
      <c r="D9" s="12">
        <v>35.4375</v>
      </c>
      <c r="E9">
        <f t="shared" si="0"/>
        <v>324.4375</v>
      </c>
      <c r="F9" s="17">
        <f>E9*0.000582</f>
        <v>0.18882262500000002</v>
      </c>
      <c r="G9" s="8">
        <f t="shared" si="1"/>
        <v>324.248677375</v>
      </c>
      <c r="H9" s="8">
        <f t="shared" si="74"/>
        <v>324.248677375</v>
      </c>
      <c r="I9" s="12">
        <v>35.4375</v>
      </c>
      <c r="J9" s="7">
        <f t="shared" si="2"/>
        <v>359.686177375</v>
      </c>
      <c r="K9" s="17">
        <f>J9*0.000582</f>
        <v>0.20933735523225003</v>
      </c>
      <c r="L9" s="8">
        <f t="shared" si="3"/>
        <v>359.47684001976774</v>
      </c>
      <c r="M9" s="8">
        <f t="shared" si="75"/>
        <v>359.47684001976774</v>
      </c>
      <c r="N9" s="13">
        <v>35.4375</v>
      </c>
      <c r="O9">
        <f t="shared" si="4"/>
        <v>394.91434001976774</v>
      </c>
      <c r="P9" s="17">
        <f>O9*0.000582</f>
        <v>0.22984014589150484</v>
      </c>
      <c r="Q9" s="8">
        <f t="shared" si="5"/>
        <v>394.68449987387623</v>
      </c>
      <c r="R9" s="8">
        <f t="shared" si="76"/>
        <v>394.68449987387623</v>
      </c>
      <c r="S9" s="13">
        <v>35.4375</v>
      </c>
      <c r="T9">
        <f t="shared" si="6"/>
        <v>430.12199987387623</v>
      </c>
      <c r="U9" s="17">
        <f>T9*0.000582</f>
        <v>0.25033100392659596</v>
      </c>
      <c r="V9" s="8">
        <f t="shared" si="7"/>
        <v>429.87166886994964</v>
      </c>
      <c r="W9" s="8">
        <f t="shared" si="77"/>
        <v>173.28253766169556</v>
      </c>
      <c r="X9" s="13">
        <v>35.4375</v>
      </c>
      <c r="Y9">
        <f t="shared" si="8"/>
        <v>208.72003766169556</v>
      </c>
      <c r="Z9" s="17">
        <f>Y9*0.000582</f>
        <v>0.12147506191910683</v>
      </c>
      <c r="AA9" s="8">
        <f t="shared" si="9"/>
        <v>208.59856259977644</v>
      </c>
      <c r="AB9" s="8">
        <f t="shared" si="78"/>
        <v>179.48004681358717</v>
      </c>
      <c r="AC9" s="13">
        <v>35.4375</v>
      </c>
      <c r="AD9">
        <f t="shared" si="10"/>
        <v>214.91754681358717</v>
      </c>
      <c r="AE9" s="17">
        <f>AD9*0.000582</f>
        <v>0.12508201224550775</v>
      </c>
      <c r="AF9" s="8">
        <f t="shared" si="11"/>
        <v>214.79246480134165</v>
      </c>
      <c r="AG9" s="8">
        <f t="shared" si="79"/>
        <v>184.67792001056446</v>
      </c>
      <c r="AH9" s="13">
        <v>35.4375</v>
      </c>
      <c r="AI9">
        <f t="shared" si="12"/>
        <v>220.11542001056446</v>
      </c>
      <c r="AJ9" s="17">
        <f>AI9*0.000582</f>
        <v>0.12810717444614853</v>
      </c>
      <c r="AK9" s="8">
        <f t="shared" si="13"/>
        <v>219.98731283611832</v>
      </c>
      <c r="AL9" s="8">
        <f t="shared" si="80"/>
        <v>190.87051775266372</v>
      </c>
      <c r="AM9" s="13">
        <v>35.4375</v>
      </c>
      <c r="AN9">
        <f t="shared" si="14"/>
        <v>226.30801775266372</v>
      </c>
      <c r="AO9" s="17">
        <f>AN9*0.000582</f>
        <v>0.1317112663320503</v>
      </c>
      <c r="AP9" s="8">
        <f t="shared" si="15"/>
        <v>226.17630648633167</v>
      </c>
      <c r="AQ9" s="8">
        <f t="shared" si="81"/>
        <v>131.07840955493793</v>
      </c>
      <c r="AR9" s="12">
        <v>31.9375</v>
      </c>
      <c r="AS9">
        <f t="shared" si="16"/>
        <v>163.01590955493793</v>
      </c>
      <c r="AT9" s="17">
        <f>AS9*0.000582</f>
        <v>9.4875259360973893E-2</v>
      </c>
      <c r="AU9" s="8">
        <f t="shared" si="17"/>
        <v>162.92103429557696</v>
      </c>
      <c r="AV9" s="8">
        <f t="shared" si="82"/>
        <v>127.58044655493792</v>
      </c>
      <c r="AW9" s="12">
        <v>36.62890625</v>
      </c>
      <c r="AX9">
        <f t="shared" si="18"/>
        <v>164.20935280493791</v>
      </c>
      <c r="AY9" s="17">
        <f>AX9*0.000582</f>
        <v>9.5569843332473869E-2</v>
      </c>
      <c r="AZ9" s="8">
        <f t="shared" si="19"/>
        <v>164.11378296160544</v>
      </c>
      <c r="BA9" s="8">
        <f t="shared" si="83"/>
        <v>128.77319522096641</v>
      </c>
      <c r="BB9" s="12">
        <v>41.027099609375</v>
      </c>
      <c r="BC9">
        <f t="shared" si="20"/>
        <v>169.80029483034141</v>
      </c>
      <c r="BD9" s="17">
        <f>BC9*0.000582</f>
        <v>9.8823771591258713E-2</v>
      </c>
      <c r="BE9" s="8">
        <f t="shared" si="21"/>
        <v>169.70147105875014</v>
      </c>
      <c r="BF9" s="8">
        <f t="shared" si="84"/>
        <v>54.364523406145125</v>
      </c>
      <c r="BG9">
        <v>21.7186279296875</v>
      </c>
      <c r="BH9">
        <f t="shared" si="22"/>
        <v>76.083151335832625</v>
      </c>
      <c r="BI9" s="17">
        <f>BH9*0.000582</f>
        <v>4.4280394077454592E-2</v>
      </c>
      <c r="BJ9" s="8">
        <f t="shared" si="23"/>
        <v>76.038870941755164</v>
      </c>
      <c r="BK9" s="8">
        <f t="shared" si="85"/>
        <v>125.98479229628887</v>
      </c>
      <c r="BL9">
        <v>36.033126831054687</v>
      </c>
      <c r="BM9">
        <f t="shared" si="24"/>
        <v>162.01791912734356</v>
      </c>
      <c r="BN9" s="17">
        <f>BM9*0.000582</f>
        <v>9.4294428932113955E-2</v>
      </c>
      <c r="BO9" s="8">
        <f t="shared" si="25"/>
        <v>161.92362469841146</v>
      </c>
      <c r="BP9" s="8">
        <f t="shared" si="86"/>
        <v>215.87409643020004</v>
      </c>
      <c r="BQ9">
        <v>49.202465820312504</v>
      </c>
      <c r="BR9">
        <f t="shared" si="26"/>
        <v>265.07656225051255</v>
      </c>
      <c r="BS9" s="17">
        <f>BR9*0.000582</f>
        <v>0.15427455922979832</v>
      </c>
      <c r="BT9" s="8">
        <f t="shared" si="27"/>
        <v>264.92228769128275</v>
      </c>
      <c r="BU9" s="8">
        <f t="shared" si="87"/>
        <v>284.29350756565617</v>
      </c>
      <c r="BV9">
        <v>57.027429687499996</v>
      </c>
      <c r="BW9">
        <f t="shared" si="28"/>
        <v>341.32093725315616</v>
      </c>
      <c r="BX9" s="17">
        <f>BW9*0.000582</f>
        <v>0.19864878548133691</v>
      </c>
      <c r="BY9" s="8">
        <f t="shared" si="29"/>
        <v>341.12228846767482</v>
      </c>
      <c r="BZ9" s="8">
        <f t="shared" si="88"/>
        <v>362.68699941160418</v>
      </c>
      <c r="CA9">
        <v>64.226396445312503</v>
      </c>
      <c r="CB9">
        <f t="shared" si="30"/>
        <v>426.91339585691668</v>
      </c>
      <c r="CC9" s="17">
        <f>CB9*0.000582</f>
        <v>0.24846359638872553</v>
      </c>
      <c r="CD9" s="8">
        <f t="shared" si="31"/>
        <v>426.66493226052796</v>
      </c>
      <c r="CE9" s="8">
        <f t="shared" si="89"/>
        <v>421.54671384893066</v>
      </c>
      <c r="CF9">
        <v>69.539002929687499</v>
      </c>
      <c r="CG9">
        <f t="shared" si="32"/>
        <v>491.08571677861818</v>
      </c>
      <c r="CH9" s="17">
        <f>CG9*0.000582</f>
        <v>0.28581188716515582</v>
      </c>
      <c r="CI9" s="8">
        <f t="shared" si="33"/>
        <v>490.79990489145302</v>
      </c>
      <c r="CJ9" s="8">
        <f t="shared" si="90"/>
        <v>421.54671384893066</v>
      </c>
      <c r="CK9">
        <v>69.539002929687499</v>
      </c>
      <c r="CL9">
        <f t="shared" si="34"/>
        <v>491.08571677861818</v>
      </c>
      <c r="CM9" s="17">
        <f>CL9*0.000582</f>
        <v>0.28581188716515582</v>
      </c>
      <c r="CN9" s="8">
        <f t="shared" si="35"/>
        <v>490.79990489145302</v>
      </c>
      <c r="CO9" s="8">
        <f t="shared" si="91"/>
        <v>421.54671384893066</v>
      </c>
      <c r="CP9">
        <v>69.539002929687499</v>
      </c>
      <c r="CQ9">
        <f t="shared" si="36"/>
        <v>491.08571677861818</v>
      </c>
      <c r="CR9" s="17">
        <f>CQ9*0.000582</f>
        <v>0.28581188716515582</v>
      </c>
      <c r="CS9" s="8">
        <f t="shared" si="37"/>
        <v>490.79990489145302</v>
      </c>
      <c r="CT9" s="8">
        <f t="shared" si="92"/>
        <v>421.54671384893066</v>
      </c>
      <c r="CU9">
        <v>69.539002929687499</v>
      </c>
      <c r="CV9">
        <f t="shared" si="38"/>
        <v>491.08571677861818</v>
      </c>
      <c r="CW9" s="17">
        <f>CV9*0.000582</f>
        <v>0.28581188716515582</v>
      </c>
      <c r="CX9" s="8">
        <f t="shared" si="39"/>
        <v>490.79990489145302</v>
      </c>
      <c r="CY9" s="8">
        <f t="shared" si="93"/>
        <v>421.54671384893066</v>
      </c>
      <c r="CZ9">
        <v>69.539002929687499</v>
      </c>
      <c r="DA9">
        <f t="shared" si="40"/>
        <v>491.08571677861818</v>
      </c>
      <c r="DB9" s="17">
        <f>DA9*0.000582</f>
        <v>0.28581188716515582</v>
      </c>
      <c r="DC9" s="8">
        <f t="shared" si="41"/>
        <v>490.79990489145302</v>
      </c>
      <c r="DD9" s="8">
        <f t="shared" si="94"/>
        <v>421.54671384893066</v>
      </c>
      <c r="DE9">
        <v>69.539002929687499</v>
      </c>
      <c r="DF9">
        <f t="shared" si="42"/>
        <v>491.08571677861818</v>
      </c>
      <c r="DG9" s="17">
        <f>DF9*0.000582</f>
        <v>0.28581188716515582</v>
      </c>
      <c r="DH9" s="8">
        <f t="shared" si="43"/>
        <v>490.79990489145302</v>
      </c>
      <c r="DI9" s="8">
        <f t="shared" si="95"/>
        <v>421.54671384893066</v>
      </c>
      <c r="DJ9">
        <v>69.539002929687499</v>
      </c>
      <c r="DK9">
        <f t="shared" si="44"/>
        <v>491.08571677861818</v>
      </c>
      <c r="DL9" s="17">
        <f>DK9*0.000582</f>
        <v>0.28581188716515582</v>
      </c>
      <c r="DM9" s="8">
        <f t="shared" si="45"/>
        <v>490.79990489145302</v>
      </c>
      <c r="DN9" s="8">
        <f t="shared" si="96"/>
        <v>421.54671384893066</v>
      </c>
      <c r="DO9">
        <v>69.539002929687499</v>
      </c>
      <c r="DP9">
        <f t="shared" si="46"/>
        <v>491.08571677861818</v>
      </c>
      <c r="DQ9" s="17">
        <f>DP9*0.000582</f>
        <v>0.28581188716515582</v>
      </c>
      <c r="DR9" s="8">
        <f t="shared" si="47"/>
        <v>490.79990489145302</v>
      </c>
      <c r="DS9" s="8">
        <f t="shared" si="97"/>
        <v>421.54671384893066</v>
      </c>
      <c r="DT9">
        <v>69.539002929687499</v>
      </c>
      <c r="DU9">
        <f t="shared" si="48"/>
        <v>491.08571677861818</v>
      </c>
      <c r="DV9" s="17">
        <f>DU9*0.000582</f>
        <v>0.28581188716515582</v>
      </c>
      <c r="DW9" s="8">
        <f t="shared" si="49"/>
        <v>490.79990489145302</v>
      </c>
      <c r="DX9" s="8">
        <f t="shared" si="98"/>
        <v>421.54671384893066</v>
      </c>
      <c r="DY9">
        <v>69.539002929687499</v>
      </c>
      <c r="DZ9">
        <f t="shared" si="50"/>
        <v>491.08571677861818</v>
      </c>
      <c r="EA9" s="17">
        <f>DZ9*0.000582</f>
        <v>0.28581188716515582</v>
      </c>
      <c r="EB9" s="8">
        <f t="shared" si="51"/>
        <v>490.79990489145302</v>
      </c>
      <c r="EC9" s="8">
        <f t="shared" si="99"/>
        <v>421.54671384893066</v>
      </c>
      <c r="ED9">
        <v>69.539002929687499</v>
      </c>
      <c r="EE9">
        <f t="shared" si="52"/>
        <v>491.08571677861818</v>
      </c>
      <c r="EF9" s="17">
        <f>EE9*0.000582</f>
        <v>0.28581188716515582</v>
      </c>
      <c r="EG9" s="8">
        <f t="shared" si="53"/>
        <v>490.79990489145302</v>
      </c>
      <c r="EH9" s="8">
        <f t="shared" si="100"/>
        <v>421.54671384893066</v>
      </c>
      <c r="EI9">
        <v>69.539002929687499</v>
      </c>
      <c r="EJ9">
        <f t="shared" si="54"/>
        <v>491.08571677861818</v>
      </c>
      <c r="EK9" s="17">
        <f>EJ9*0.000582</f>
        <v>0.28581188716515582</v>
      </c>
      <c r="EL9" s="8">
        <f t="shared" si="55"/>
        <v>490.79990489145302</v>
      </c>
      <c r="EM9" s="8">
        <f t="shared" si="101"/>
        <v>421.54671384893066</v>
      </c>
      <c r="EN9">
        <v>69.539002929687499</v>
      </c>
      <c r="EO9">
        <f t="shared" si="56"/>
        <v>491.08571677861818</v>
      </c>
      <c r="EP9" s="17">
        <f>EO9*0.000582</f>
        <v>0.28581188716515582</v>
      </c>
      <c r="EQ9" s="8">
        <f t="shared" si="57"/>
        <v>490.79990489145302</v>
      </c>
      <c r="ER9" s="8">
        <f t="shared" si="102"/>
        <v>421.54671384893066</v>
      </c>
      <c r="ES9">
        <v>69.539002929687499</v>
      </c>
      <c r="ET9">
        <f t="shared" si="58"/>
        <v>491.08571677861818</v>
      </c>
      <c r="EU9" s="17">
        <f>ET9*0.000582</f>
        <v>0.28581188716515582</v>
      </c>
      <c r="EV9" s="8">
        <f t="shared" si="59"/>
        <v>490.79990489145302</v>
      </c>
      <c r="EW9" s="8">
        <f t="shared" si="103"/>
        <v>421.54671384893066</v>
      </c>
      <c r="EX9">
        <v>69.539002929687499</v>
      </c>
      <c r="EY9">
        <f t="shared" si="60"/>
        <v>491.08571677861818</v>
      </c>
      <c r="EZ9" s="17">
        <f>EY9*0.000582</f>
        <v>0.28581188716515582</v>
      </c>
      <c r="FA9" s="8">
        <f t="shared" si="61"/>
        <v>490.79990489145302</v>
      </c>
      <c r="FB9" s="8">
        <f t="shared" si="104"/>
        <v>421.54671384893066</v>
      </c>
      <c r="FC9">
        <v>69.539002929687499</v>
      </c>
      <c r="FD9">
        <f t="shared" si="62"/>
        <v>491.08571677861818</v>
      </c>
      <c r="FE9" s="17">
        <f>FD9*0.000582</f>
        <v>0.28581188716515582</v>
      </c>
      <c r="FF9" s="8">
        <f t="shared" si="63"/>
        <v>490.79990489145302</v>
      </c>
      <c r="FG9" s="8">
        <f t="shared" si="105"/>
        <v>421.54671384893066</v>
      </c>
      <c r="FH9">
        <v>69.539002929687499</v>
      </c>
      <c r="FI9">
        <f t="shared" si="64"/>
        <v>491.08571677861818</v>
      </c>
      <c r="FJ9" s="17">
        <f>FI9*0.000582</f>
        <v>0.28581188716515582</v>
      </c>
      <c r="FK9" s="8">
        <f t="shared" si="65"/>
        <v>490.79990489145302</v>
      </c>
      <c r="FL9" s="8">
        <f t="shared" si="106"/>
        <v>421.54671384893066</v>
      </c>
      <c r="FM9">
        <v>69.539002929687499</v>
      </c>
      <c r="FN9">
        <f t="shared" si="66"/>
        <v>491.08571677861818</v>
      </c>
      <c r="FO9" s="17">
        <f>FN9*0.000582</f>
        <v>0.28581188716515582</v>
      </c>
      <c r="FP9" s="8">
        <f t="shared" si="67"/>
        <v>490.79990489145302</v>
      </c>
      <c r="FQ9" s="8">
        <f t="shared" si="107"/>
        <v>421.54671384893066</v>
      </c>
      <c r="FR9">
        <v>69.539002929687499</v>
      </c>
      <c r="FS9">
        <f t="shared" si="68"/>
        <v>491.08571677861818</v>
      </c>
      <c r="FT9" s="17">
        <f>FS9*0.000582</f>
        <v>0.28581188716515582</v>
      </c>
      <c r="FU9" s="8">
        <f t="shared" si="69"/>
        <v>490.79990489145302</v>
      </c>
      <c r="FV9" s="8">
        <f t="shared" si="108"/>
        <v>421.54671384893066</v>
      </c>
      <c r="FW9">
        <v>69.539002929687499</v>
      </c>
      <c r="FX9">
        <f t="shared" si="70"/>
        <v>491.08571677861818</v>
      </c>
      <c r="FY9" s="17">
        <f>FX9*0.000582</f>
        <v>0.28581188716515582</v>
      </c>
      <c r="FZ9" s="8">
        <f t="shared" si="71"/>
        <v>490.79990489145302</v>
      </c>
      <c r="GA9" s="8">
        <f t="shared" si="109"/>
        <v>421.54671384893066</v>
      </c>
      <c r="GB9">
        <v>69.539002929687499</v>
      </c>
      <c r="GC9">
        <f t="shared" si="72"/>
        <v>491.08571677861818</v>
      </c>
      <c r="GD9" s="17">
        <f>GC9*0.000582</f>
        <v>0.28581188716515582</v>
      </c>
      <c r="GE9" s="8">
        <f t="shared" si="73"/>
        <v>490.79990489145302</v>
      </c>
      <c r="GF9" s="8">
        <f t="shared" si="110"/>
        <v>421.54671384893066</v>
      </c>
    </row>
    <row r="10" spans="1:188" ht="15" x14ac:dyDescent="0.25">
      <c r="A10" s="17">
        <v>24</v>
      </c>
      <c r="C10">
        <v>290</v>
      </c>
      <c r="D10" s="12">
        <v>35.4375</v>
      </c>
      <c r="E10">
        <f t="shared" si="0"/>
        <v>325.4375</v>
      </c>
      <c r="F10" s="17">
        <f>E10*0.000582</f>
        <v>0.18940462500000002</v>
      </c>
      <c r="G10" s="8">
        <f t="shared" si="1"/>
        <v>325.24809537499999</v>
      </c>
      <c r="H10" s="8">
        <f t="shared" si="74"/>
        <v>324.248677375</v>
      </c>
      <c r="I10" s="12">
        <v>35.4375</v>
      </c>
      <c r="J10" s="7">
        <f t="shared" si="2"/>
        <v>359.686177375</v>
      </c>
      <c r="K10" s="17">
        <f>J10*0.000582</f>
        <v>0.20933735523225003</v>
      </c>
      <c r="L10" s="8">
        <f t="shared" si="3"/>
        <v>359.47684001976774</v>
      </c>
      <c r="M10" s="8">
        <f t="shared" si="75"/>
        <v>359.47684001976774</v>
      </c>
      <c r="N10" s="13">
        <v>35.4375</v>
      </c>
      <c r="O10">
        <f t="shared" si="4"/>
        <v>394.91434001976774</v>
      </c>
      <c r="P10" s="17">
        <f>O10*0.000582</f>
        <v>0.22984014589150484</v>
      </c>
      <c r="Q10" s="8">
        <f t="shared" si="5"/>
        <v>394.68449987387623</v>
      </c>
      <c r="R10" s="8">
        <f t="shared" si="76"/>
        <v>394.68449987387623</v>
      </c>
      <c r="S10" s="13">
        <v>35.4375</v>
      </c>
      <c r="T10">
        <f t="shared" si="6"/>
        <v>430.12199987387623</v>
      </c>
      <c r="U10" s="17">
        <f>T10*0.000582</f>
        <v>0.25033100392659596</v>
      </c>
      <c r="V10" s="8">
        <f t="shared" si="7"/>
        <v>429.87166886994964</v>
      </c>
      <c r="W10" s="8">
        <f t="shared" si="77"/>
        <v>429.87166886994964</v>
      </c>
      <c r="X10" s="13">
        <v>35.4375</v>
      </c>
      <c r="Y10">
        <f t="shared" si="8"/>
        <v>465.30916886994964</v>
      </c>
      <c r="Z10" s="17">
        <f>Y10*0.000582</f>
        <v>0.2708099362823107</v>
      </c>
      <c r="AA10" s="8">
        <f t="shared" si="9"/>
        <v>465.03835893366733</v>
      </c>
      <c r="AB10" s="8">
        <f t="shared" si="78"/>
        <v>208.59856259977644</v>
      </c>
      <c r="AC10" s="13">
        <v>35.4375</v>
      </c>
      <c r="AD10">
        <f t="shared" si="10"/>
        <v>244.03606259977644</v>
      </c>
      <c r="AE10" s="17">
        <f>AD10*0.000582</f>
        <v>0.14202898843306991</v>
      </c>
      <c r="AF10" s="8">
        <f t="shared" si="11"/>
        <v>243.89403361134336</v>
      </c>
      <c r="AG10" s="8">
        <f t="shared" si="79"/>
        <v>214.79246480134165</v>
      </c>
      <c r="AH10" s="13">
        <v>35.4375</v>
      </c>
      <c r="AI10">
        <f t="shared" si="12"/>
        <v>250.22996480134165</v>
      </c>
      <c r="AJ10" s="17">
        <f>AI10*0.000582</f>
        <v>0.14563383951438086</v>
      </c>
      <c r="AK10" s="8">
        <f t="shared" si="13"/>
        <v>250.08433096182728</v>
      </c>
      <c r="AL10" s="8">
        <f t="shared" si="80"/>
        <v>219.98731283611832</v>
      </c>
      <c r="AM10" s="13">
        <v>35.4375</v>
      </c>
      <c r="AN10">
        <f t="shared" si="14"/>
        <v>255.42481283611832</v>
      </c>
      <c r="AO10" s="17">
        <f>AN10*0.000582</f>
        <v>0.14865724107062087</v>
      </c>
      <c r="AP10" s="8">
        <f t="shared" si="15"/>
        <v>255.2761555950477</v>
      </c>
      <c r="AQ10" s="8">
        <f t="shared" si="81"/>
        <v>226.17630648633167</v>
      </c>
      <c r="AR10" s="12">
        <v>31.9375</v>
      </c>
      <c r="AS10">
        <f t="shared" si="16"/>
        <v>258.11380648633167</v>
      </c>
      <c r="AT10" s="17">
        <f>AS10*0.000582</f>
        <v>0.15022223537504503</v>
      </c>
      <c r="AU10" s="8">
        <f t="shared" si="17"/>
        <v>257.96358425095661</v>
      </c>
      <c r="AV10" s="8">
        <f t="shared" si="82"/>
        <v>162.92103429557696</v>
      </c>
      <c r="AW10" s="12">
        <v>29.94140625</v>
      </c>
      <c r="AX10">
        <f t="shared" si="18"/>
        <v>192.86244054557696</v>
      </c>
      <c r="AY10" s="17">
        <f>AX10*0.000582</f>
        <v>0.11224594039752581</v>
      </c>
      <c r="AZ10" s="8">
        <f t="shared" si="19"/>
        <v>192.75019460517944</v>
      </c>
      <c r="BA10" s="8">
        <f t="shared" si="83"/>
        <v>164.11378296160544</v>
      </c>
      <c r="BB10" s="12">
        <v>34.339599609375</v>
      </c>
      <c r="BC10">
        <f t="shared" si="20"/>
        <v>198.45338257098044</v>
      </c>
      <c r="BD10" s="17">
        <f>BC10*0.000582</f>
        <v>0.11549986865631062</v>
      </c>
      <c r="BE10" s="8">
        <f t="shared" si="21"/>
        <v>198.33788270232412</v>
      </c>
      <c r="BF10" s="8">
        <f t="shared" si="84"/>
        <v>169.70147105875014</v>
      </c>
      <c r="BG10">
        <v>38.462905883789063</v>
      </c>
      <c r="BH10">
        <f t="shared" si="22"/>
        <v>208.16437694253921</v>
      </c>
      <c r="BI10" s="17">
        <f>BH10*0.000582</f>
        <v>0.12115166738055783</v>
      </c>
      <c r="BJ10" s="8">
        <f t="shared" si="23"/>
        <v>208.04322527515865</v>
      </c>
      <c r="BK10" s="8">
        <f t="shared" si="85"/>
        <v>76.038870941755164</v>
      </c>
      <c r="BL10">
        <v>20.361213684082031</v>
      </c>
      <c r="BM10">
        <f t="shared" si="24"/>
        <v>96.400084625837195</v>
      </c>
      <c r="BN10" s="17">
        <f>BM10*0.000582</f>
        <v>5.610484925223725E-2</v>
      </c>
      <c r="BO10" s="8">
        <f t="shared" si="25"/>
        <v>96.343979776584959</v>
      </c>
      <c r="BP10" s="8">
        <f t="shared" si="86"/>
        <v>161.92362469841146</v>
      </c>
      <c r="BQ10">
        <v>33.78105640411377</v>
      </c>
      <c r="BR10">
        <f t="shared" si="26"/>
        <v>195.70468110252523</v>
      </c>
      <c r="BS10" s="17">
        <f>BR10*0.000582</f>
        <v>0.11390012440166969</v>
      </c>
      <c r="BT10" s="8">
        <f t="shared" si="27"/>
        <v>195.59078097812355</v>
      </c>
      <c r="BU10" s="8">
        <f t="shared" si="87"/>
        <v>264.92228769128275</v>
      </c>
      <c r="BV10">
        <v>46.127311706542976</v>
      </c>
      <c r="BW10">
        <f t="shared" si="28"/>
        <v>311.04959939782572</v>
      </c>
      <c r="BX10" s="17">
        <f>BW10*0.000582</f>
        <v>0.18103086684953459</v>
      </c>
      <c r="BY10" s="8">
        <f t="shared" si="29"/>
        <v>310.86856853097618</v>
      </c>
      <c r="BZ10" s="8">
        <f t="shared" si="88"/>
        <v>341.12228846767482</v>
      </c>
      <c r="CA10">
        <v>53.463215332031247</v>
      </c>
      <c r="CB10">
        <f t="shared" si="30"/>
        <v>394.58550379970609</v>
      </c>
      <c r="CC10" s="17">
        <f>CB10*0.000582</f>
        <v>0.22964876321142896</v>
      </c>
      <c r="CD10" s="8">
        <f t="shared" si="31"/>
        <v>394.35585503649469</v>
      </c>
      <c r="CE10" s="8">
        <f t="shared" si="89"/>
        <v>426.66493226052796</v>
      </c>
      <c r="CF10">
        <v>60.212246667480471</v>
      </c>
      <c r="CG10">
        <f t="shared" si="32"/>
        <v>486.87717892800845</v>
      </c>
      <c r="CH10" s="17">
        <f>CG10*0.000582</f>
        <v>0.28336251813610092</v>
      </c>
      <c r="CI10" s="8">
        <f t="shared" si="33"/>
        <v>486.59381640987237</v>
      </c>
      <c r="CJ10" s="8">
        <f t="shared" si="90"/>
        <v>490.79990489145302</v>
      </c>
      <c r="CK10">
        <v>65.192815246582029</v>
      </c>
      <c r="CL10">
        <f t="shared" si="34"/>
        <v>555.99272013803511</v>
      </c>
      <c r="CM10" s="17">
        <f>CL10*0.000582</f>
        <v>0.32358776312033644</v>
      </c>
      <c r="CN10" s="8">
        <f t="shared" si="35"/>
        <v>555.66913237491474</v>
      </c>
      <c r="CO10" s="8">
        <f t="shared" si="91"/>
        <v>490.79990489145302</v>
      </c>
      <c r="CP10">
        <v>65.192815246582029</v>
      </c>
      <c r="CQ10">
        <f t="shared" si="36"/>
        <v>555.99272013803511</v>
      </c>
      <c r="CR10" s="17">
        <f>CQ10*0.000582</f>
        <v>0.32358776312033644</v>
      </c>
      <c r="CS10" s="8">
        <f t="shared" si="37"/>
        <v>555.66913237491474</v>
      </c>
      <c r="CT10" s="8">
        <f t="shared" si="92"/>
        <v>490.79990489145302</v>
      </c>
      <c r="CU10">
        <v>65.192815246582029</v>
      </c>
      <c r="CV10">
        <f t="shared" si="38"/>
        <v>555.99272013803511</v>
      </c>
      <c r="CW10" s="17">
        <f>CV10*0.000582</f>
        <v>0.32358776312033644</v>
      </c>
      <c r="CX10" s="8">
        <f t="shared" si="39"/>
        <v>555.66913237491474</v>
      </c>
      <c r="CY10" s="8">
        <f t="shared" si="93"/>
        <v>490.79990489145302</v>
      </c>
      <c r="CZ10">
        <v>65.192815246582029</v>
      </c>
      <c r="DA10">
        <f t="shared" si="40"/>
        <v>555.99272013803511</v>
      </c>
      <c r="DB10" s="17">
        <f>DA10*0.000582</f>
        <v>0.32358776312033644</v>
      </c>
      <c r="DC10" s="8">
        <f t="shared" si="41"/>
        <v>555.66913237491474</v>
      </c>
      <c r="DD10" s="8">
        <f t="shared" si="94"/>
        <v>490.79990489145302</v>
      </c>
      <c r="DE10">
        <v>65.192815246582029</v>
      </c>
      <c r="DF10">
        <f t="shared" si="42"/>
        <v>555.99272013803511</v>
      </c>
      <c r="DG10" s="17">
        <f>DF10*0.000582</f>
        <v>0.32358776312033644</v>
      </c>
      <c r="DH10" s="8">
        <f t="shared" si="43"/>
        <v>555.66913237491474</v>
      </c>
      <c r="DI10" s="8">
        <f t="shared" si="95"/>
        <v>490.79990489145302</v>
      </c>
      <c r="DJ10">
        <v>65.192815246582029</v>
      </c>
      <c r="DK10">
        <f t="shared" si="44"/>
        <v>555.99272013803511</v>
      </c>
      <c r="DL10" s="17">
        <f>DK10*0.000582</f>
        <v>0.32358776312033644</v>
      </c>
      <c r="DM10" s="8">
        <f t="shared" si="45"/>
        <v>555.66913237491474</v>
      </c>
      <c r="DN10" s="8">
        <f t="shared" si="96"/>
        <v>490.79990489145302</v>
      </c>
      <c r="DO10">
        <v>65.192815246582029</v>
      </c>
      <c r="DP10">
        <f t="shared" si="46"/>
        <v>555.99272013803511</v>
      </c>
      <c r="DQ10" s="17">
        <f>DP10*0.000582</f>
        <v>0.32358776312033644</v>
      </c>
      <c r="DR10" s="8">
        <f t="shared" si="47"/>
        <v>555.66913237491474</v>
      </c>
      <c r="DS10" s="8">
        <f t="shared" si="97"/>
        <v>490.79990489145302</v>
      </c>
      <c r="DT10">
        <v>65.192815246582029</v>
      </c>
      <c r="DU10">
        <f t="shared" si="48"/>
        <v>555.99272013803511</v>
      </c>
      <c r="DV10" s="17">
        <f>DU10*0.000582</f>
        <v>0.32358776312033644</v>
      </c>
      <c r="DW10" s="8">
        <f t="shared" si="49"/>
        <v>555.66913237491474</v>
      </c>
      <c r="DX10" s="8">
        <f t="shared" si="98"/>
        <v>490.79990489145302</v>
      </c>
      <c r="DY10">
        <v>65.192815246582029</v>
      </c>
      <c r="DZ10">
        <f t="shared" si="50"/>
        <v>555.99272013803511</v>
      </c>
      <c r="EA10" s="17">
        <f>DZ10*0.000582</f>
        <v>0.32358776312033644</v>
      </c>
      <c r="EB10" s="8">
        <f t="shared" si="51"/>
        <v>555.66913237491474</v>
      </c>
      <c r="EC10" s="8">
        <f t="shared" si="99"/>
        <v>490.79990489145302</v>
      </c>
      <c r="ED10">
        <v>65.192815246582029</v>
      </c>
      <c r="EE10">
        <f t="shared" si="52"/>
        <v>555.99272013803511</v>
      </c>
      <c r="EF10" s="17">
        <f>EE10*0.000582</f>
        <v>0.32358776312033644</v>
      </c>
      <c r="EG10" s="8">
        <f t="shared" si="53"/>
        <v>555.66913237491474</v>
      </c>
      <c r="EH10" s="8">
        <f t="shared" si="100"/>
        <v>490.79990489145302</v>
      </c>
      <c r="EI10">
        <v>65.192815246582029</v>
      </c>
      <c r="EJ10">
        <f t="shared" si="54"/>
        <v>555.99272013803511</v>
      </c>
      <c r="EK10" s="17">
        <f>EJ10*0.000582</f>
        <v>0.32358776312033644</v>
      </c>
      <c r="EL10" s="8">
        <f t="shared" si="55"/>
        <v>555.66913237491474</v>
      </c>
      <c r="EM10" s="8">
        <f t="shared" si="101"/>
        <v>490.79990489145302</v>
      </c>
      <c r="EN10">
        <v>65.192815246582029</v>
      </c>
      <c r="EO10">
        <f t="shared" si="56"/>
        <v>555.99272013803511</v>
      </c>
      <c r="EP10" s="17">
        <f>EO10*0.000582</f>
        <v>0.32358776312033644</v>
      </c>
      <c r="EQ10" s="8">
        <f t="shared" si="57"/>
        <v>555.66913237491474</v>
      </c>
      <c r="ER10" s="8">
        <f t="shared" si="102"/>
        <v>490.79990489145302</v>
      </c>
      <c r="ES10">
        <v>65.192815246582029</v>
      </c>
      <c r="ET10">
        <f t="shared" si="58"/>
        <v>555.99272013803511</v>
      </c>
      <c r="EU10" s="17">
        <f>ET10*0.000582</f>
        <v>0.32358776312033644</v>
      </c>
      <c r="EV10" s="8">
        <f t="shared" si="59"/>
        <v>555.66913237491474</v>
      </c>
      <c r="EW10" s="8">
        <f t="shared" si="103"/>
        <v>490.79990489145302</v>
      </c>
      <c r="EX10">
        <v>65.192815246582029</v>
      </c>
      <c r="EY10">
        <f t="shared" si="60"/>
        <v>555.99272013803511</v>
      </c>
      <c r="EZ10" s="17">
        <f>EY10*0.000582</f>
        <v>0.32358776312033644</v>
      </c>
      <c r="FA10" s="8">
        <f t="shared" si="61"/>
        <v>555.66913237491474</v>
      </c>
      <c r="FB10" s="8">
        <f t="shared" si="104"/>
        <v>490.79990489145302</v>
      </c>
      <c r="FC10">
        <v>65.192815246582029</v>
      </c>
      <c r="FD10">
        <f t="shared" si="62"/>
        <v>555.99272013803511</v>
      </c>
      <c r="FE10" s="17">
        <f>FD10*0.000582</f>
        <v>0.32358776312033644</v>
      </c>
      <c r="FF10" s="8">
        <f t="shared" si="63"/>
        <v>555.66913237491474</v>
      </c>
      <c r="FG10" s="8">
        <f t="shared" si="105"/>
        <v>490.79990489145302</v>
      </c>
      <c r="FH10">
        <v>65.192815246582029</v>
      </c>
      <c r="FI10">
        <f t="shared" si="64"/>
        <v>555.99272013803511</v>
      </c>
      <c r="FJ10" s="17">
        <f>FI10*0.000582</f>
        <v>0.32358776312033644</v>
      </c>
      <c r="FK10" s="8">
        <f t="shared" si="65"/>
        <v>555.66913237491474</v>
      </c>
      <c r="FL10" s="8">
        <f t="shared" si="106"/>
        <v>490.79990489145302</v>
      </c>
      <c r="FM10">
        <v>65.192815246582029</v>
      </c>
      <c r="FN10">
        <f t="shared" si="66"/>
        <v>555.99272013803511</v>
      </c>
      <c r="FO10" s="17">
        <f>FN10*0.000582</f>
        <v>0.32358776312033644</v>
      </c>
      <c r="FP10" s="8">
        <f t="shared" si="67"/>
        <v>555.66913237491474</v>
      </c>
      <c r="FQ10" s="8">
        <f t="shared" si="107"/>
        <v>490.79990489145302</v>
      </c>
      <c r="FR10">
        <v>65.192815246582029</v>
      </c>
      <c r="FS10">
        <f t="shared" si="68"/>
        <v>555.99272013803511</v>
      </c>
      <c r="FT10" s="17">
        <f>FS10*0.000582</f>
        <v>0.32358776312033644</v>
      </c>
      <c r="FU10" s="8">
        <f t="shared" si="69"/>
        <v>555.66913237491474</v>
      </c>
      <c r="FV10" s="8">
        <f t="shared" si="108"/>
        <v>490.79990489145302</v>
      </c>
      <c r="FW10">
        <v>65.192815246582029</v>
      </c>
      <c r="FX10">
        <f t="shared" si="70"/>
        <v>555.99272013803511</v>
      </c>
      <c r="FY10" s="17">
        <f>FX10*0.000582</f>
        <v>0.32358776312033644</v>
      </c>
      <c r="FZ10" s="8">
        <f t="shared" si="71"/>
        <v>555.66913237491474</v>
      </c>
      <c r="GA10" s="8">
        <f t="shared" si="109"/>
        <v>490.79990489145302</v>
      </c>
      <c r="GB10">
        <v>65.192815246582029</v>
      </c>
      <c r="GC10">
        <f t="shared" si="72"/>
        <v>555.99272013803511</v>
      </c>
      <c r="GD10" s="17">
        <f>GC10*0.000582</f>
        <v>0.32358776312033644</v>
      </c>
      <c r="GE10" s="8">
        <f t="shared" si="73"/>
        <v>555.66913237491474</v>
      </c>
      <c r="GF10" s="8">
        <f t="shared" si="110"/>
        <v>490.79990489145302</v>
      </c>
    </row>
    <row r="11" spans="1:188" ht="15" x14ac:dyDescent="0.25">
      <c r="A11" s="15">
        <v>25</v>
      </c>
      <c r="B11" s="32">
        <v>1567</v>
      </c>
      <c r="C11">
        <v>313</v>
      </c>
      <c r="D11" s="12">
        <v>46.5</v>
      </c>
      <c r="E11">
        <f t="shared" si="0"/>
        <v>359.5</v>
      </c>
      <c r="F11" s="15">
        <f>E11*0.00073</f>
        <v>0.26243499999999997</v>
      </c>
      <c r="G11" s="8">
        <f t="shared" si="1"/>
        <v>359.23756500000002</v>
      </c>
      <c r="H11" s="8">
        <f t="shared" si="74"/>
        <v>325.24809537499999</v>
      </c>
      <c r="I11" s="12">
        <v>46.5</v>
      </c>
      <c r="J11" s="7">
        <f t="shared" si="2"/>
        <v>371.74809537499999</v>
      </c>
      <c r="K11" s="15">
        <f>J11*0.00073</f>
        <v>0.27137610962374997</v>
      </c>
      <c r="L11" s="8">
        <f t="shared" si="3"/>
        <v>371.47671926537623</v>
      </c>
      <c r="M11" s="8">
        <f t="shared" si="75"/>
        <v>359.47684001976774</v>
      </c>
      <c r="N11" s="13">
        <v>46.5</v>
      </c>
      <c r="O11">
        <f t="shared" si="4"/>
        <v>405.97684001976774</v>
      </c>
      <c r="P11" s="15">
        <f>O11*0.00073</f>
        <v>0.29636309321443044</v>
      </c>
      <c r="Q11" s="8">
        <f t="shared" si="5"/>
        <v>405.6804769265533</v>
      </c>
      <c r="R11" s="8">
        <f t="shared" si="76"/>
        <v>394.68449987387623</v>
      </c>
      <c r="S11" s="13">
        <v>46.5</v>
      </c>
      <c r="T11">
        <f t="shared" si="6"/>
        <v>441.18449987387623</v>
      </c>
      <c r="U11" s="15">
        <f>T11*0.00073</f>
        <v>0.32206468490792961</v>
      </c>
      <c r="V11" s="8">
        <f t="shared" si="7"/>
        <v>440.86243518896828</v>
      </c>
      <c r="W11" s="8">
        <f t="shared" si="77"/>
        <v>429.87166886994964</v>
      </c>
      <c r="X11" s="13">
        <v>46.5</v>
      </c>
      <c r="Y11">
        <f t="shared" si="8"/>
        <v>476.37166886994964</v>
      </c>
      <c r="Z11" s="15">
        <f>Y11*0.00073</f>
        <v>0.34775131827506323</v>
      </c>
      <c r="AA11" s="8">
        <f t="shared" si="9"/>
        <v>476.02391755167457</v>
      </c>
      <c r="AB11" s="8">
        <f t="shared" si="78"/>
        <v>465.03835893366733</v>
      </c>
      <c r="AC11" s="13">
        <v>46.5</v>
      </c>
      <c r="AD11">
        <f t="shared" si="10"/>
        <v>511.53835893366733</v>
      </c>
      <c r="AE11" s="15">
        <f>AD11*0.00073</f>
        <v>0.37342300202157713</v>
      </c>
      <c r="AF11" s="8">
        <f t="shared" si="11"/>
        <v>511.16493593164574</v>
      </c>
      <c r="AG11" s="8">
        <f t="shared" si="79"/>
        <v>243.89403361134336</v>
      </c>
      <c r="AH11" s="13">
        <v>46.5</v>
      </c>
      <c r="AI11">
        <f t="shared" si="12"/>
        <v>290.39403361134339</v>
      </c>
      <c r="AJ11" s="15">
        <f>AI11*0.00073</f>
        <v>0.21198764453628066</v>
      </c>
      <c r="AK11" s="8">
        <f t="shared" si="13"/>
        <v>290.1820459668071</v>
      </c>
      <c r="AL11" s="8">
        <f t="shared" si="80"/>
        <v>250.08433096182728</v>
      </c>
      <c r="AM11" s="13">
        <v>46.5</v>
      </c>
      <c r="AN11">
        <f t="shared" si="14"/>
        <v>296.58433096182728</v>
      </c>
      <c r="AO11" s="15">
        <f>AN11*0.00073</f>
        <v>0.21650656160213391</v>
      </c>
      <c r="AP11" s="8">
        <f t="shared" si="15"/>
        <v>296.36782440022512</v>
      </c>
      <c r="AQ11" s="8">
        <f t="shared" si="81"/>
        <v>255.2761555950477</v>
      </c>
      <c r="AR11" s="12">
        <v>31.9375</v>
      </c>
      <c r="AS11">
        <f t="shared" si="16"/>
        <v>287.21365559504773</v>
      </c>
      <c r="AT11" s="15">
        <f>AS11*0.00073</f>
        <v>0.20966596858438483</v>
      </c>
      <c r="AU11" s="8">
        <f t="shared" si="17"/>
        <v>287.00398962646335</v>
      </c>
      <c r="AV11" s="8">
        <f t="shared" si="82"/>
        <v>257.96358425095661</v>
      </c>
      <c r="AW11" s="12">
        <v>29.94140625</v>
      </c>
      <c r="AX11">
        <f t="shared" si="18"/>
        <v>287.90499050095661</v>
      </c>
      <c r="AY11" s="15">
        <f>AX11*0.00073</f>
        <v>0.21017064306569833</v>
      </c>
      <c r="AZ11" s="8">
        <f t="shared" si="19"/>
        <v>287.69481985789093</v>
      </c>
      <c r="BA11" s="8">
        <f t="shared" si="83"/>
        <v>192.75019460517944</v>
      </c>
      <c r="BB11" s="12">
        <v>28.070068359375</v>
      </c>
      <c r="BC11">
        <f t="shared" si="20"/>
        <v>220.82026296455444</v>
      </c>
      <c r="BD11" s="15">
        <f>BC11*0.00073</f>
        <v>0.16119879196412473</v>
      </c>
      <c r="BE11" s="8">
        <f t="shared" si="21"/>
        <v>220.65906417259032</v>
      </c>
      <c r="BF11" s="8">
        <f t="shared" si="84"/>
        <v>198.33788270232412</v>
      </c>
      <c r="BG11">
        <v>32.193374633789063</v>
      </c>
      <c r="BH11">
        <f t="shared" si="22"/>
        <v>230.53125733611319</v>
      </c>
      <c r="BI11" s="15">
        <f>BH11*0.00073</f>
        <v>0.16828781785536262</v>
      </c>
      <c r="BJ11" s="8">
        <f t="shared" si="23"/>
        <v>230.36296951825781</v>
      </c>
      <c r="BK11" s="8">
        <f t="shared" si="85"/>
        <v>208.04322527515865</v>
      </c>
      <c r="BL11">
        <v>36.058974266052246</v>
      </c>
      <c r="BM11">
        <f t="shared" si="24"/>
        <v>244.10219954121089</v>
      </c>
      <c r="BN11" s="15">
        <f>BM11*0.00073</f>
        <v>0.17819460566508394</v>
      </c>
      <c r="BO11" s="8">
        <f t="shared" si="25"/>
        <v>243.92400493554581</v>
      </c>
      <c r="BP11" s="8">
        <f t="shared" si="86"/>
        <v>96.343979776584959</v>
      </c>
      <c r="BQ11">
        <v>19.088637828826904</v>
      </c>
      <c r="BR11">
        <f t="shared" si="26"/>
        <v>115.43261760541186</v>
      </c>
      <c r="BS11" s="15">
        <f>BR11*0.00073</f>
        <v>8.4265810851950659E-2</v>
      </c>
      <c r="BT11" s="8">
        <f t="shared" si="27"/>
        <v>115.34835179455992</v>
      </c>
      <c r="BU11" s="8">
        <f t="shared" si="87"/>
        <v>195.59078097812355</v>
      </c>
      <c r="BV11">
        <v>31.669740378856659</v>
      </c>
      <c r="BW11">
        <f t="shared" si="28"/>
        <v>227.26052135698021</v>
      </c>
      <c r="BX11" s="15">
        <f>BW11*0.00073</f>
        <v>0.16590018059059555</v>
      </c>
      <c r="BY11" s="8">
        <f t="shared" si="29"/>
        <v>227.09462117638961</v>
      </c>
      <c r="BZ11" s="8">
        <f t="shared" si="88"/>
        <v>310.86856853097618</v>
      </c>
      <c r="CA11">
        <v>43.24435472488404</v>
      </c>
      <c r="CB11">
        <f t="shared" si="30"/>
        <v>354.11292325586021</v>
      </c>
      <c r="CC11" s="15">
        <f>CB11*0.00073</f>
        <v>0.25850243397677797</v>
      </c>
      <c r="CD11" s="8">
        <f t="shared" si="31"/>
        <v>353.85442082188342</v>
      </c>
      <c r="CE11" s="8">
        <f t="shared" si="89"/>
        <v>394.35585503649469</v>
      </c>
      <c r="CF11">
        <v>50.121764373779293</v>
      </c>
      <c r="CG11">
        <f t="shared" si="32"/>
        <v>444.47761941027397</v>
      </c>
      <c r="CH11" s="15">
        <f>CG11*0.00073</f>
        <v>0.32446866216949999</v>
      </c>
      <c r="CI11" s="8">
        <f t="shared" si="33"/>
        <v>444.15315074810445</v>
      </c>
      <c r="CJ11" s="8">
        <f t="shared" si="90"/>
        <v>486.59381640987237</v>
      </c>
      <c r="CK11">
        <v>56.448981250762941</v>
      </c>
      <c r="CL11">
        <f t="shared" si="34"/>
        <v>543.0427976606353</v>
      </c>
      <c r="CM11" s="15">
        <f>CL11*0.00073</f>
        <v>0.39642124229226378</v>
      </c>
      <c r="CN11" s="8">
        <f t="shared" si="35"/>
        <v>542.64637641834304</v>
      </c>
      <c r="CO11" s="8">
        <f t="shared" si="91"/>
        <v>555.66913237491474</v>
      </c>
      <c r="CP11">
        <v>61.118264293670649</v>
      </c>
      <c r="CQ11">
        <f t="shared" si="36"/>
        <v>616.78739666858542</v>
      </c>
      <c r="CR11" s="15">
        <f>CQ11*0.00073</f>
        <v>0.45025479956806735</v>
      </c>
      <c r="CS11" s="8">
        <f t="shared" si="37"/>
        <v>616.33714186901739</v>
      </c>
      <c r="CT11" s="8">
        <f t="shared" si="92"/>
        <v>555.66913237491474</v>
      </c>
      <c r="CU11">
        <v>61.118264293670649</v>
      </c>
      <c r="CV11">
        <f t="shared" si="38"/>
        <v>616.78739666858542</v>
      </c>
      <c r="CW11" s="15">
        <f>CV11*0.00073</f>
        <v>0.45025479956806735</v>
      </c>
      <c r="CX11" s="8">
        <f t="shared" si="39"/>
        <v>616.33714186901739</v>
      </c>
      <c r="CY11" s="8">
        <f t="shared" si="93"/>
        <v>555.66913237491474</v>
      </c>
      <c r="CZ11">
        <v>61.118264293670649</v>
      </c>
      <c r="DA11">
        <f t="shared" si="40"/>
        <v>616.78739666858542</v>
      </c>
      <c r="DB11" s="15">
        <f>DA11*0.00073</f>
        <v>0.45025479956806735</v>
      </c>
      <c r="DC11" s="8">
        <f t="shared" si="41"/>
        <v>616.33714186901739</v>
      </c>
      <c r="DD11" s="8">
        <f t="shared" si="94"/>
        <v>555.66913237491474</v>
      </c>
      <c r="DE11">
        <v>61.118264293670649</v>
      </c>
      <c r="DF11">
        <f t="shared" si="42"/>
        <v>616.78739666858542</v>
      </c>
      <c r="DG11" s="15">
        <f>DF11*0.00073</f>
        <v>0.45025479956806735</v>
      </c>
      <c r="DH11" s="8">
        <f t="shared" si="43"/>
        <v>616.33714186901739</v>
      </c>
      <c r="DI11" s="8">
        <f t="shared" si="95"/>
        <v>555.66913237491474</v>
      </c>
      <c r="DJ11">
        <v>61.118264293670649</v>
      </c>
      <c r="DK11">
        <f t="shared" si="44"/>
        <v>616.78739666858542</v>
      </c>
      <c r="DL11" s="15">
        <f>DK11*0.00073</f>
        <v>0.45025479956806735</v>
      </c>
      <c r="DM11" s="8">
        <f t="shared" si="45"/>
        <v>616.33714186901739</v>
      </c>
      <c r="DN11" s="8">
        <f t="shared" si="96"/>
        <v>555.66913237491474</v>
      </c>
      <c r="DO11">
        <v>61.118264293670649</v>
      </c>
      <c r="DP11">
        <f t="shared" si="46"/>
        <v>616.78739666858542</v>
      </c>
      <c r="DQ11" s="15">
        <f>DP11*0.00073</f>
        <v>0.45025479956806735</v>
      </c>
      <c r="DR11" s="8">
        <f t="shared" si="47"/>
        <v>616.33714186901739</v>
      </c>
      <c r="DS11" s="8">
        <f t="shared" si="97"/>
        <v>555.66913237491474</v>
      </c>
      <c r="DT11">
        <v>61.118264293670649</v>
      </c>
      <c r="DU11">
        <f t="shared" si="48"/>
        <v>616.78739666858542</v>
      </c>
      <c r="DV11" s="15">
        <f>DU11*0.00073</f>
        <v>0.45025479956806735</v>
      </c>
      <c r="DW11" s="8">
        <f t="shared" si="49"/>
        <v>616.33714186901739</v>
      </c>
      <c r="DX11" s="8">
        <f t="shared" si="98"/>
        <v>555.66913237491474</v>
      </c>
      <c r="DY11">
        <v>61.118264293670649</v>
      </c>
      <c r="DZ11">
        <f t="shared" si="50"/>
        <v>616.78739666858542</v>
      </c>
      <c r="EA11" s="15">
        <f>DZ11*0.00073</f>
        <v>0.45025479956806735</v>
      </c>
      <c r="EB11" s="8">
        <f t="shared" si="51"/>
        <v>616.33714186901739</v>
      </c>
      <c r="EC11" s="8">
        <f t="shared" si="99"/>
        <v>555.66913237491474</v>
      </c>
      <c r="ED11">
        <v>61.118264293670649</v>
      </c>
      <c r="EE11">
        <f t="shared" si="52"/>
        <v>616.78739666858542</v>
      </c>
      <c r="EF11" s="15">
        <f>EE11*0.00073</f>
        <v>0.45025479956806735</v>
      </c>
      <c r="EG11" s="8">
        <f t="shared" si="53"/>
        <v>616.33714186901739</v>
      </c>
      <c r="EH11" s="8">
        <f t="shared" si="100"/>
        <v>555.66913237491474</v>
      </c>
      <c r="EI11">
        <v>61.118264293670649</v>
      </c>
      <c r="EJ11">
        <f t="shared" si="54"/>
        <v>616.78739666858542</v>
      </c>
      <c r="EK11" s="15">
        <f>EJ11*0.00073</f>
        <v>0.45025479956806735</v>
      </c>
      <c r="EL11" s="8">
        <f t="shared" si="55"/>
        <v>616.33714186901739</v>
      </c>
      <c r="EM11" s="8">
        <f t="shared" si="101"/>
        <v>555.66913237491474</v>
      </c>
      <c r="EN11">
        <v>61.118264293670649</v>
      </c>
      <c r="EO11">
        <f t="shared" si="56"/>
        <v>616.78739666858542</v>
      </c>
      <c r="EP11" s="15">
        <f>EO11*0.00073</f>
        <v>0.45025479956806735</v>
      </c>
      <c r="EQ11" s="8">
        <f t="shared" si="57"/>
        <v>616.33714186901739</v>
      </c>
      <c r="ER11" s="8">
        <f t="shared" si="102"/>
        <v>555.66913237491474</v>
      </c>
      <c r="ES11">
        <v>61.118264293670649</v>
      </c>
      <c r="ET11">
        <f t="shared" si="58"/>
        <v>616.78739666858542</v>
      </c>
      <c r="EU11" s="15">
        <f>ET11*0.00073</f>
        <v>0.45025479956806735</v>
      </c>
      <c r="EV11" s="8">
        <f t="shared" si="59"/>
        <v>616.33714186901739</v>
      </c>
      <c r="EW11" s="8">
        <f t="shared" si="103"/>
        <v>555.66913237491474</v>
      </c>
      <c r="EX11">
        <v>61.118264293670649</v>
      </c>
      <c r="EY11">
        <f t="shared" si="60"/>
        <v>616.78739666858542</v>
      </c>
      <c r="EZ11" s="15">
        <f>EY11*0.00073</f>
        <v>0.45025479956806735</v>
      </c>
      <c r="FA11" s="8">
        <f t="shared" si="61"/>
        <v>616.33714186901739</v>
      </c>
      <c r="FB11" s="8">
        <f t="shared" si="104"/>
        <v>555.66913237491474</v>
      </c>
      <c r="FC11">
        <v>61.118264293670649</v>
      </c>
      <c r="FD11">
        <f t="shared" si="62"/>
        <v>616.78739666858542</v>
      </c>
      <c r="FE11" s="15">
        <f>FD11*0.00073</f>
        <v>0.45025479956806735</v>
      </c>
      <c r="FF11" s="8">
        <f t="shared" si="63"/>
        <v>616.33714186901739</v>
      </c>
      <c r="FG11" s="8">
        <f t="shared" si="105"/>
        <v>555.66913237491474</v>
      </c>
      <c r="FH11">
        <v>61.118264293670649</v>
      </c>
      <c r="FI11">
        <f t="shared" si="64"/>
        <v>616.78739666858542</v>
      </c>
      <c r="FJ11" s="15">
        <f>FI11*0.00073</f>
        <v>0.45025479956806735</v>
      </c>
      <c r="FK11" s="8">
        <f t="shared" si="65"/>
        <v>616.33714186901739</v>
      </c>
      <c r="FL11" s="8">
        <f t="shared" si="106"/>
        <v>555.66913237491474</v>
      </c>
      <c r="FM11">
        <v>61.118264293670649</v>
      </c>
      <c r="FN11">
        <f t="shared" si="66"/>
        <v>616.78739666858542</v>
      </c>
      <c r="FO11" s="15">
        <f>FN11*0.00073</f>
        <v>0.45025479956806735</v>
      </c>
      <c r="FP11" s="8">
        <f t="shared" si="67"/>
        <v>616.33714186901739</v>
      </c>
      <c r="FQ11" s="8">
        <f t="shared" si="107"/>
        <v>555.66913237491474</v>
      </c>
      <c r="FR11">
        <v>61.118264293670649</v>
      </c>
      <c r="FS11">
        <f t="shared" si="68"/>
        <v>616.78739666858542</v>
      </c>
      <c r="FT11" s="15">
        <f>FS11*0.00073</f>
        <v>0.45025479956806735</v>
      </c>
      <c r="FU11" s="8">
        <f t="shared" si="69"/>
        <v>616.33714186901739</v>
      </c>
      <c r="FV11" s="8">
        <f t="shared" si="108"/>
        <v>555.66913237491474</v>
      </c>
      <c r="FW11">
        <v>61.118264293670649</v>
      </c>
      <c r="FX11">
        <f t="shared" si="70"/>
        <v>616.78739666858542</v>
      </c>
      <c r="FY11" s="15">
        <f>FX11*0.00073</f>
        <v>0.45025479956806735</v>
      </c>
      <c r="FZ11" s="8">
        <f t="shared" si="71"/>
        <v>616.33714186901739</v>
      </c>
      <c r="GA11" s="8">
        <f t="shared" si="109"/>
        <v>555.66913237491474</v>
      </c>
      <c r="GB11">
        <v>61.118264293670649</v>
      </c>
      <c r="GC11">
        <f t="shared" si="72"/>
        <v>616.78739666858542</v>
      </c>
      <c r="GD11" s="15">
        <f>GC11*0.00073</f>
        <v>0.45025479956806735</v>
      </c>
      <c r="GE11" s="8">
        <f t="shared" si="73"/>
        <v>616.33714186901739</v>
      </c>
      <c r="GF11" s="8">
        <f t="shared" si="110"/>
        <v>555.66913237491474</v>
      </c>
    </row>
    <row r="12" spans="1:188" ht="15" x14ac:dyDescent="0.25">
      <c r="A12" s="15">
        <v>26</v>
      </c>
      <c r="C12">
        <v>313</v>
      </c>
      <c r="D12" s="12">
        <v>46.5</v>
      </c>
      <c r="E12">
        <f t="shared" si="0"/>
        <v>359.5</v>
      </c>
      <c r="F12" s="15">
        <f>E12*0.00073</f>
        <v>0.26243499999999997</v>
      </c>
      <c r="G12" s="8">
        <f t="shared" si="1"/>
        <v>359.23756500000002</v>
      </c>
      <c r="H12" s="8">
        <f t="shared" si="74"/>
        <v>359.23756500000002</v>
      </c>
      <c r="I12" s="12">
        <v>46.5</v>
      </c>
      <c r="J12" s="7">
        <f t="shared" si="2"/>
        <v>405.73756500000002</v>
      </c>
      <c r="K12" s="15">
        <f>J12*0.00073</f>
        <v>0.29618842244999999</v>
      </c>
      <c r="L12" s="8">
        <f t="shared" si="3"/>
        <v>405.44137657755005</v>
      </c>
      <c r="M12" s="8">
        <f t="shared" si="75"/>
        <v>371.47671926537623</v>
      </c>
      <c r="N12" s="13">
        <v>46.5</v>
      </c>
      <c r="O12">
        <f t="shared" si="4"/>
        <v>417.97671926537623</v>
      </c>
      <c r="P12" s="15">
        <f>O12*0.00073</f>
        <v>0.30512300506372464</v>
      </c>
      <c r="Q12" s="8">
        <f t="shared" si="5"/>
        <v>417.67159626031253</v>
      </c>
      <c r="R12" s="8">
        <f t="shared" si="76"/>
        <v>405.6804769265533</v>
      </c>
      <c r="S12" s="13">
        <v>46.5</v>
      </c>
      <c r="T12">
        <f t="shared" si="6"/>
        <v>452.1804769265533</v>
      </c>
      <c r="U12" s="15">
        <f>T12*0.00073</f>
        <v>0.33009174815638387</v>
      </c>
      <c r="V12" s="8">
        <f t="shared" si="7"/>
        <v>451.85038517839689</v>
      </c>
      <c r="W12" s="8">
        <f t="shared" si="77"/>
        <v>440.86243518896828</v>
      </c>
      <c r="X12" s="13">
        <v>46.5</v>
      </c>
      <c r="Y12">
        <f t="shared" si="8"/>
        <v>487.36243518896828</v>
      </c>
      <c r="Z12" s="15">
        <f>Y12*0.00073</f>
        <v>0.35577457768794685</v>
      </c>
      <c r="AA12" s="8">
        <f t="shared" si="9"/>
        <v>487.00666061128032</v>
      </c>
      <c r="AB12" s="8">
        <f t="shared" si="78"/>
        <v>476.02391755167457</v>
      </c>
      <c r="AC12" s="13">
        <v>46.5</v>
      </c>
      <c r="AD12">
        <f t="shared" si="10"/>
        <v>522.52391755167457</v>
      </c>
      <c r="AE12" s="15">
        <f>AD12*0.00073</f>
        <v>0.3814424598127224</v>
      </c>
      <c r="AF12" s="8">
        <f t="shared" si="11"/>
        <v>522.1424750918618</v>
      </c>
      <c r="AG12" s="8">
        <f t="shared" si="79"/>
        <v>511.16493593164574</v>
      </c>
      <c r="AH12" s="13">
        <v>46.5</v>
      </c>
      <c r="AI12">
        <f t="shared" si="12"/>
        <v>557.66493593164569</v>
      </c>
      <c r="AJ12" s="15">
        <f>AI12*0.00073</f>
        <v>0.40709540323010135</v>
      </c>
      <c r="AK12" s="8">
        <f t="shared" si="13"/>
        <v>557.25784052841561</v>
      </c>
      <c r="AL12" s="8">
        <f t="shared" si="80"/>
        <v>290.1820459668071</v>
      </c>
      <c r="AM12" s="13">
        <v>46.5</v>
      </c>
      <c r="AN12">
        <f t="shared" si="14"/>
        <v>336.6820459668071</v>
      </c>
      <c r="AO12" s="15">
        <f>AN12*0.00073</f>
        <v>0.24577789355576918</v>
      </c>
      <c r="AP12" s="8">
        <f t="shared" si="15"/>
        <v>336.43626807325131</v>
      </c>
      <c r="AQ12" s="8">
        <f t="shared" si="81"/>
        <v>296.36782440022512</v>
      </c>
      <c r="AR12" s="12">
        <v>41.875</v>
      </c>
      <c r="AS12">
        <f t="shared" si="16"/>
        <v>338.24282440022512</v>
      </c>
      <c r="AT12" s="15">
        <f>AS12*0.00073</f>
        <v>0.24691726181216433</v>
      </c>
      <c r="AU12" s="8">
        <f t="shared" si="17"/>
        <v>337.99590713841297</v>
      </c>
      <c r="AV12" s="8">
        <f t="shared" si="82"/>
        <v>287.00398962646335</v>
      </c>
      <c r="AW12" s="12">
        <v>29.94140625</v>
      </c>
      <c r="AX12">
        <f t="shared" si="18"/>
        <v>316.94539587646335</v>
      </c>
      <c r="AY12" s="15">
        <f>AX12*0.00073</f>
        <v>0.23137013898981823</v>
      </c>
      <c r="AZ12" s="8">
        <f t="shared" si="19"/>
        <v>316.71402573747355</v>
      </c>
      <c r="BA12" s="8">
        <f t="shared" si="83"/>
        <v>287.69481985789093</v>
      </c>
      <c r="BB12" s="12">
        <v>28.070068359375</v>
      </c>
      <c r="BC12">
        <f t="shared" si="20"/>
        <v>315.76488821726593</v>
      </c>
      <c r="BD12" s="15">
        <f>BC12*0.00073</f>
        <v>0.23050836839860411</v>
      </c>
      <c r="BE12" s="8">
        <f t="shared" si="21"/>
        <v>315.53437984886733</v>
      </c>
      <c r="BF12" s="8">
        <f t="shared" si="84"/>
        <v>220.65906417259032</v>
      </c>
      <c r="BG12">
        <v>26.315689086914063</v>
      </c>
      <c r="BH12">
        <f t="shared" si="22"/>
        <v>246.97475325950438</v>
      </c>
      <c r="BI12" s="15">
        <f>BH12*0.00073</f>
        <v>0.1802915698794382</v>
      </c>
      <c r="BJ12" s="8">
        <f t="shared" si="23"/>
        <v>246.79446168962494</v>
      </c>
      <c r="BK12" s="8">
        <f t="shared" si="85"/>
        <v>230.36296951825781</v>
      </c>
      <c r="BL12">
        <v>30.181288719177246</v>
      </c>
      <c r="BM12">
        <f t="shared" si="24"/>
        <v>260.54425823743509</v>
      </c>
      <c r="BN12" s="15">
        <f>BM12*0.00073</f>
        <v>0.19019730851332761</v>
      </c>
      <c r="BO12" s="8">
        <f t="shared" si="25"/>
        <v>260.35406092892174</v>
      </c>
      <c r="BP12" s="8">
        <f t="shared" si="86"/>
        <v>243.92400493554581</v>
      </c>
      <c r="BQ12">
        <v>33.805288374423981</v>
      </c>
      <c r="BR12">
        <f t="shared" si="26"/>
        <v>277.72929330996976</v>
      </c>
      <c r="BS12" s="15">
        <f>BR12*0.00073</f>
        <v>0.20274238411627793</v>
      </c>
      <c r="BT12" s="8">
        <f t="shared" si="27"/>
        <v>277.52655092585348</v>
      </c>
      <c r="BU12" s="8">
        <f t="shared" si="87"/>
        <v>115.34835179455992</v>
      </c>
      <c r="BV12">
        <v>17.895597964525223</v>
      </c>
      <c r="BW12">
        <f t="shared" si="28"/>
        <v>133.24394975908513</v>
      </c>
      <c r="BX12" s="15">
        <f>BW12*0.00073</f>
        <v>9.7268083324132143E-2</v>
      </c>
      <c r="BY12" s="8">
        <f t="shared" si="29"/>
        <v>133.14668167576099</v>
      </c>
      <c r="BZ12" s="8">
        <f t="shared" si="88"/>
        <v>227.09462117638961</v>
      </c>
      <c r="CA12">
        <v>29.690381605178118</v>
      </c>
      <c r="CB12">
        <f t="shared" si="30"/>
        <v>256.78500278156775</v>
      </c>
      <c r="CC12" s="15">
        <f>CB12*0.00073</f>
        <v>0.18745305203054446</v>
      </c>
      <c r="CD12" s="8">
        <f t="shared" si="31"/>
        <v>256.59754972953721</v>
      </c>
      <c r="CE12" s="8">
        <f t="shared" si="89"/>
        <v>353.85442082188342</v>
      </c>
      <c r="CF12">
        <v>40.541582554578788</v>
      </c>
      <c r="CG12">
        <f t="shared" si="32"/>
        <v>394.3960033764622</v>
      </c>
      <c r="CH12" s="15">
        <f>CG12*0.00073</f>
        <v>0.28790908246481739</v>
      </c>
      <c r="CI12" s="8">
        <f t="shared" si="33"/>
        <v>394.1080942939974</v>
      </c>
      <c r="CJ12" s="8">
        <f t="shared" si="90"/>
        <v>444.15315074810445</v>
      </c>
      <c r="CK12">
        <v>46.989154100418084</v>
      </c>
      <c r="CL12">
        <f t="shared" si="34"/>
        <v>491.14230484852254</v>
      </c>
      <c r="CM12" s="15">
        <f>CL12*0.00073</f>
        <v>0.35853388253942142</v>
      </c>
      <c r="CN12" s="8">
        <f t="shared" si="35"/>
        <v>490.78377096598314</v>
      </c>
      <c r="CO12" s="8">
        <f t="shared" si="91"/>
        <v>542.64637641834304</v>
      </c>
      <c r="CP12">
        <v>52.920919922590258</v>
      </c>
      <c r="CQ12">
        <f t="shared" si="36"/>
        <v>595.56729634093335</v>
      </c>
      <c r="CR12" s="15">
        <f>CQ12*0.00073</f>
        <v>0.43476412632888134</v>
      </c>
      <c r="CS12" s="8">
        <f t="shared" si="37"/>
        <v>595.13253221460445</v>
      </c>
      <c r="CT12" s="8">
        <f t="shared" si="92"/>
        <v>616.33714186901739</v>
      </c>
      <c r="CU12">
        <v>57.298372775316231</v>
      </c>
      <c r="CV12">
        <f t="shared" si="38"/>
        <v>673.63551464433363</v>
      </c>
      <c r="CW12" s="15">
        <f>CV12*0.00073</f>
        <v>0.49175392569036352</v>
      </c>
      <c r="CX12" s="8">
        <f t="shared" si="39"/>
        <v>673.14376071864331</v>
      </c>
      <c r="CY12" s="8">
        <f t="shared" si="93"/>
        <v>616.33714186901739</v>
      </c>
      <c r="CZ12">
        <v>57.298372775316231</v>
      </c>
      <c r="DA12">
        <f t="shared" si="40"/>
        <v>673.63551464433363</v>
      </c>
      <c r="DB12" s="15">
        <f>DA12*0.00073</f>
        <v>0.49175392569036352</v>
      </c>
      <c r="DC12" s="8">
        <f t="shared" si="41"/>
        <v>673.14376071864331</v>
      </c>
      <c r="DD12" s="8">
        <f t="shared" si="94"/>
        <v>616.33714186901739</v>
      </c>
      <c r="DE12">
        <v>57.298372775316231</v>
      </c>
      <c r="DF12">
        <f t="shared" si="42"/>
        <v>673.63551464433363</v>
      </c>
      <c r="DG12" s="15">
        <f>DF12*0.00073</f>
        <v>0.49175392569036352</v>
      </c>
      <c r="DH12" s="8">
        <f t="shared" si="43"/>
        <v>673.14376071864331</v>
      </c>
      <c r="DI12" s="8">
        <f t="shared" si="95"/>
        <v>616.33714186901739</v>
      </c>
      <c r="DJ12">
        <v>57.298372775316231</v>
      </c>
      <c r="DK12">
        <f t="shared" si="44"/>
        <v>673.63551464433363</v>
      </c>
      <c r="DL12" s="15">
        <f>DK12*0.00073</f>
        <v>0.49175392569036352</v>
      </c>
      <c r="DM12" s="8">
        <f t="shared" si="45"/>
        <v>673.14376071864331</v>
      </c>
      <c r="DN12" s="8">
        <f t="shared" si="96"/>
        <v>616.33714186901739</v>
      </c>
      <c r="DO12">
        <v>57.298372775316231</v>
      </c>
      <c r="DP12">
        <f t="shared" si="46"/>
        <v>673.63551464433363</v>
      </c>
      <c r="DQ12" s="15">
        <f>DP12*0.00073</f>
        <v>0.49175392569036352</v>
      </c>
      <c r="DR12" s="8">
        <f t="shared" si="47"/>
        <v>673.14376071864331</v>
      </c>
      <c r="DS12" s="8">
        <f t="shared" si="97"/>
        <v>616.33714186901739</v>
      </c>
      <c r="DT12">
        <v>57.298372775316231</v>
      </c>
      <c r="DU12">
        <f t="shared" si="48"/>
        <v>673.63551464433363</v>
      </c>
      <c r="DV12" s="15">
        <f>DU12*0.00073</f>
        <v>0.49175392569036352</v>
      </c>
      <c r="DW12" s="8">
        <f t="shared" si="49"/>
        <v>673.14376071864331</v>
      </c>
      <c r="DX12" s="8">
        <f t="shared" si="98"/>
        <v>616.33714186901739</v>
      </c>
      <c r="DY12">
        <v>57.298372775316231</v>
      </c>
      <c r="DZ12">
        <f t="shared" si="50"/>
        <v>673.63551464433363</v>
      </c>
      <c r="EA12" s="15">
        <f>DZ12*0.00073</f>
        <v>0.49175392569036352</v>
      </c>
      <c r="EB12" s="8">
        <f t="shared" si="51"/>
        <v>673.14376071864331</v>
      </c>
      <c r="EC12" s="8">
        <f t="shared" si="99"/>
        <v>616.33714186901739</v>
      </c>
      <c r="ED12">
        <v>57.298372775316231</v>
      </c>
      <c r="EE12">
        <f t="shared" si="52"/>
        <v>673.63551464433363</v>
      </c>
      <c r="EF12" s="15">
        <f>EE12*0.00073</f>
        <v>0.49175392569036352</v>
      </c>
      <c r="EG12" s="8">
        <f t="shared" si="53"/>
        <v>673.14376071864331</v>
      </c>
      <c r="EH12" s="8">
        <f t="shared" si="100"/>
        <v>616.33714186901739</v>
      </c>
      <c r="EI12">
        <v>57.298372775316231</v>
      </c>
      <c r="EJ12">
        <f t="shared" si="54"/>
        <v>673.63551464433363</v>
      </c>
      <c r="EK12" s="15">
        <f>EJ12*0.00073</f>
        <v>0.49175392569036352</v>
      </c>
      <c r="EL12" s="8">
        <f t="shared" si="55"/>
        <v>673.14376071864331</v>
      </c>
      <c r="EM12" s="8">
        <f t="shared" si="101"/>
        <v>616.33714186901739</v>
      </c>
      <c r="EN12">
        <v>57.298372775316231</v>
      </c>
      <c r="EO12">
        <f t="shared" si="56"/>
        <v>673.63551464433363</v>
      </c>
      <c r="EP12" s="15">
        <f>EO12*0.00073</f>
        <v>0.49175392569036352</v>
      </c>
      <c r="EQ12" s="8">
        <f t="shared" si="57"/>
        <v>673.14376071864331</v>
      </c>
      <c r="ER12" s="8">
        <f t="shared" si="102"/>
        <v>616.33714186901739</v>
      </c>
      <c r="ES12">
        <v>57.298372775316231</v>
      </c>
      <c r="ET12">
        <f t="shared" si="58"/>
        <v>673.63551464433363</v>
      </c>
      <c r="EU12" s="15">
        <f>ET12*0.00073</f>
        <v>0.49175392569036352</v>
      </c>
      <c r="EV12" s="8">
        <f t="shared" si="59"/>
        <v>673.14376071864331</v>
      </c>
      <c r="EW12" s="8">
        <f t="shared" si="103"/>
        <v>616.33714186901739</v>
      </c>
      <c r="EX12">
        <v>57.298372775316231</v>
      </c>
      <c r="EY12">
        <f t="shared" si="60"/>
        <v>673.63551464433363</v>
      </c>
      <c r="EZ12" s="15">
        <f>EY12*0.00073</f>
        <v>0.49175392569036352</v>
      </c>
      <c r="FA12" s="8">
        <f t="shared" si="61"/>
        <v>673.14376071864331</v>
      </c>
      <c r="FB12" s="8">
        <f t="shared" si="104"/>
        <v>616.33714186901739</v>
      </c>
      <c r="FC12">
        <v>57.298372775316231</v>
      </c>
      <c r="FD12">
        <f t="shared" si="62"/>
        <v>673.63551464433363</v>
      </c>
      <c r="FE12" s="15">
        <f>FD12*0.00073</f>
        <v>0.49175392569036352</v>
      </c>
      <c r="FF12" s="8">
        <f t="shared" si="63"/>
        <v>673.14376071864331</v>
      </c>
      <c r="FG12" s="8">
        <f t="shared" si="105"/>
        <v>616.33714186901739</v>
      </c>
      <c r="FH12">
        <v>57.298372775316231</v>
      </c>
      <c r="FI12">
        <f t="shared" si="64"/>
        <v>673.63551464433363</v>
      </c>
      <c r="FJ12" s="15">
        <f>FI12*0.00073</f>
        <v>0.49175392569036352</v>
      </c>
      <c r="FK12" s="8">
        <f t="shared" si="65"/>
        <v>673.14376071864331</v>
      </c>
      <c r="FL12" s="8">
        <f t="shared" si="106"/>
        <v>616.33714186901739</v>
      </c>
      <c r="FM12">
        <v>57.298372775316231</v>
      </c>
      <c r="FN12">
        <f t="shared" si="66"/>
        <v>673.63551464433363</v>
      </c>
      <c r="FO12" s="15">
        <f>FN12*0.00073</f>
        <v>0.49175392569036352</v>
      </c>
      <c r="FP12" s="8">
        <f t="shared" si="67"/>
        <v>673.14376071864331</v>
      </c>
      <c r="FQ12" s="8">
        <f t="shared" si="107"/>
        <v>616.33714186901739</v>
      </c>
      <c r="FR12">
        <v>57.298372775316231</v>
      </c>
      <c r="FS12">
        <f t="shared" si="68"/>
        <v>673.63551464433363</v>
      </c>
      <c r="FT12" s="15">
        <f>FS12*0.00073</f>
        <v>0.49175392569036352</v>
      </c>
      <c r="FU12" s="8">
        <f t="shared" si="69"/>
        <v>673.14376071864331</v>
      </c>
      <c r="FV12" s="8">
        <f t="shared" si="108"/>
        <v>616.33714186901739</v>
      </c>
      <c r="FW12">
        <v>57.298372775316231</v>
      </c>
      <c r="FX12">
        <f t="shared" si="70"/>
        <v>673.63551464433363</v>
      </c>
      <c r="FY12" s="15">
        <f>FX12*0.00073</f>
        <v>0.49175392569036352</v>
      </c>
      <c r="FZ12" s="8">
        <f t="shared" si="71"/>
        <v>673.14376071864331</v>
      </c>
      <c r="GA12" s="8">
        <f t="shared" si="109"/>
        <v>616.33714186901739</v>
      </c>
      <c r="GB12">
        <v>57.298372775316231</v>
      </c>
      <c r="GC12">
        <f t="shared" si="72"/>
        <v>673.63551464433363</v>
      </c>
      <c r="GD12" s="15">
        <f>GC12*0.00073</f>
        <v>0.49175392569036352</v>
      </c>
      <c r="GE12" s="8">
        <f t="shared" si="73"/>
        <v>673.14376071864331</v>
      </c>
      <c r="GF12" s="8">
        <f t="shared" si="110"/>
        <v>616.33714186901739</v>
      </c>
    </row>
    <row r="13" spans="1:188" ht="15" x14ac:dyDescent="0.25">
      <c r="A13" s="15">
        <v>27</v>
      </c>
      <c r="C13">
        <v>313</v>
      </c>
      <c r="D13" s="12">
        <v>46.5</v>
      </c>
      <c r="E13">
        <f t="shared" si="0"/>
        <v>359.5</v>
      </c>
      <c r="F13" s="15">
        <f>E13*0.00073</f>
        <v>0.26243499999999997</v>
      </c>
      <c r="G13" s="8">
        <f t="shared" si="1"/>
        <v>359.23756500000002</v>
      </c>
      <c r="H13" s="8">
        <f t="shared" si="74"/>
        <v>359.23756500000002</v>
      </c>
      <c r="I13" s="12">
        <v>46.5</v>
      </c>
      <c r="J13" s="7">
        <f t="shared" si="2"/>
        <v>405.73756500000002</v>
      </c>
      <c r="K13" s="15">
        <f>J13*0.00073</f>
        <v>0.29618842244999999</v>
      </c>
      <c r="L13" s="8">
        <f t="shared" si="3"/>
        <v>405.44137657755005</v>
      </c>
      <c r="M13" s="8">
        <f t="shared" si="75"/>
        <v>405.44137657755005</v>
      </c>
      <c r="N13" s="13">
        <v>46.5</v>
      </c>
      <c r="O13">
        <f t="shared" si="4"/>
        <v>451.94137657755005</v>
      </c>
      <c r="P13" s="15">
        <f>O13*0.00073</f>
        <v>0.32991720490161153</v>
      </c>
      <c r="Q13" s="8">
        <f t="shared" si="5"/>
        <v>451.61145937264843</v>
      </c>
      <c r="R13" s="8">
        <f t="shared" si="76"/>
        <v>417.67159626031253</v>
      </c>
      <c r="S13" s="13">
        <v>46.5</v>
      </c>
      <c r="T13">
        <f t="shared" si="6"/>
        <v>464.17159626031253</v>
      </c>
      <c r="U13" s="15">
        <f>T13*0.00073</f>
        <v>0.33884526527002812</v>
      </c>
      <c r="V13" s="8">
        <f t="shared" si="7"/>
        <v>463.83275099504249</v>
      </c>
      <c r="W13" s="8">
        <f t="shared" si="77"/>
        <v>451.85038517839689</v>
      </c>
      <c r="X13" s="13">
        <v>46.5</v>
      </c>
      <c r="Y13">
        <f t="shared" si="8"/>
        <v>498.35038517839689</v>
      </c>
      <c r="Z13" s="15">
        <f>Y13*0.00073</f>
        <v>0.3637957811802297</v>
      </c>
      <c r="AA13" s="8">
        <f t="shared" si="9"/>
        <v>497.98658939721668</v>
      </c>
      <c r="AB13" s="8">
        <f t="shared" si="78"/>
        <v>487.00666061128032</v>
      </c>
      <c r="AC13" s="13">
        <v>46.5</v>
      </c>
      <c r="AD13">
        <f t="shared" si="10"/>
        <v>533.50666061128027</v>
      </c>
      <c r="AE13" s="15">
        <f>AD13*0.00073</f>
        <v>0.38945986224623458</v>
      </c>
      <c r="AF13" s="8">
        <f t="shared" si="11"/>
        <v>533.11720074903405</v>
      </c>
      <c r="AG13" s="8">
        <f t="shared" si="79"/>
        <v>522.1424750918618</v>
      </c>
      <c r="AH13" s="13">
        <v>46.5</v>
      </c>
      <c r="AI13">
        <f t="shared" si="12"/>
        <v>568.6424750918618</v>
      </c>
      <c r="AJ13" s="15">
        <f>AI13*0.00073</f>
        <v>0.41510900681705909</v>
      </c>
      <c r="AK13" s="8">
        <f t="shared" si="13"/>
        <v>568.22736608504476</v>
      </c>
      <c r="AL13" s="8">
        <f t="shared" si="80"/>
        <v>557.25784052841561</v>
      </c>
      <c r="AM13" s="13">
        <v>46.5</v>
      </c>
      <c r="AN13">
        <f t="shared" si="14"/>
        <v>603.75784052841561</v>
      </c>
      <c r="AO13" s="15">
        <f>AN13*0.00073</f>
        <v>0.44074322358574336</v>
      </c>
      <c r="AP13" s="8">
        <f t="shared" si="15"/>
        <v>603.31709730482987</v>
      </c>
      <c r="AQ13" s="8">
        <f t="shared" si="81"/>
        <v>336.43626807325131</v>
      </c>
      <c r="AR13" s="12">
        <v>41.875</v>
      </c>
      <c r="AS13">
        <f t="shared" si="16"/>
        <v>378.31126807325131</v>
      </c>
      <c r="AT13" s="15">
        <f>AS13*0.00073</f>
        <v>0.27616722569347346</v>
      </c>
      <c r="AU13" s="8">
        <f t="shared" si="17"/>
        <v>378.03510084755783</v>
      </c>
      <c r="AV13" s="8">
        <f t="shared" si="82"/>
        <v>337.99590713841297</v>
      </c>
      <c r="AW13" s="12">
        <v>39.2578125</v>
      </c>
      <c r="AX13">
        <f t="shared" si="18"/>
        <v>377.25371963841297</v>
      </c>
      <c r="AY13" s="15">
        <f>AX13*0.00073</f>
        <v>0.27539521533604144</v>
      </c>
      <c r="AZ13" s="8">
        <f t="shared" si="19"/>
        <v>376.97832442307691</v>
      </c>
      <c r="BA13" s="8">
        <f t="shared" si="83"/>
        <v>316.71402573747355</v>
      </c>
      <c r="BB13" s="12">
        <v>28.070068359375</v>
      </c>
      <c r="BC13">
        <f t="shared" si="20"/>
        <v>344.78409409684855</v>
      </c>
      <c r="BD13" s="15">
        <f>BC13*0.00073</f>
        <v>0.25169238869069943</v>
      </c>
      <c r="BE13" s="8">
        <f t="shared" si="21"/>
        <v>344.53240170815786</v>
      </c>
      <c r="BF13" s="8">
        <f t="shared" si="84"/>
        <v>315.53437984886733</v>
      </c>
      <c r="BG13">
        <v>26.315689086914063</v>
      </c>
      <c r="BH13">
        <f t="shared" si="22"/>
        <v>341.85006893578139</v>
      </c>
      <c r="BI13" s="15">
        <f>BH13*0.00073</f>
        <v>0.2495505503231204</v>
      </c>
      <c r="BJ13" s="8">
        <f t="shared" si="23"/>
        <v>341.60051838545826</v>
      </c>
      <c r="BK13" s="8">
        <f t="shared" si="85"/>
        <v>246.79446168962494</v>
      </c>
      <c r="BL13">
        <v>24.670958518981934</v>
      </c>
      <c r="BM13">
        <f t="shared" si="24"/>
        <v>271.46542020860687</v>
      </c>
      <c r="BN13" s="15">
        <f>BM13*0.00073</f>
        <v>0.19816975675228302</v>
      </c>
      <c r="BO13" s="8">
        <f t="shared" si="25"/>
        <v>271.26725045185458</v>
      </c>
      <c r="BP13" s="8">
        <f t="shared" si="86"/>
        <v>260.35406092892174</v>
      </c>
      <c r="BQ13">
        <v>28.294958174228668</v>
      </c>
      <c r="BR13">
        <f t="shared" si="26"/>
        <v>288.64901910315041</v>
      </c>
      <c r="BS13" s="15">
        <f>BR13*0.00073</f>
        <v>0.2107137839452998</v>
      </c>
      <c r="BT13" s="8">
        <f t="shared" si="27"/>
        <v>288.43830531920509</v>
      </c>
      <c r="BU13" s="8">
        <f t="shared" si="87"/>
        <v>277.52655092585348</v>
      </c>
      <c r="BV13">
        <v>31.692457851022482</v>
      </c>
      <c r="BW13">
        <f t="shared" si="28"/>
        <v>309.21900877687597</v>
      </c>
      <c r="BX13" s="15">
        <f>BW13*0.00073</f>
        <v>0.22572987640711945</v>
      </c>
      <c r="BY13" s="8">
        <f t="shared" si="29"/>
        <v>308.99327890046885</v>
      </c>
      <c r="BZ13" s="8">
        <f t="shared" si="88"/>
        <v>133.14668167576099</v>
      </c>
      <c r="CA13">
        <v>16.777123091742396</v>
      </c>
      <c r="CB13">
        <f t="shared" si="30"/>
        <v>149.92380476750338</v>
      </c>
      <c r="CC13" s="15">
        <f>CB13*0.00073</f>
        <v>0.10944437748027747</v>
      </c>
      <c r="CD13" s="8">
        <f t="shared" si="31"/>
        <v>149.8143603900231</v>
      </c>
      <c r="CE13" s="8">
        <f t="shared" si="89"/>
        <v>256.59754972953721</v>
      </c>
      <c r="CF13">
        <v>27.834732754854485</v>
      </c>
      <c r="CG13">
        <f t="shared" si="32"/>
        <v>284.43228248439169</v>
      </c>
      <c r="CH13" s="15">
        <f>CG13*0.00073</f>
        <v>0.20763556621360593</v>
      </c>
      <c r="CI13" s="8">
        <f t="shared" si="33"/>
        <v>284.22464691817811</v>
      </c>
      <c r="CJ13" s="8">
        <f t="shared" si="90"/>
        <v>394.1080942939974</v>
      </c>
      <c r="CK13">
        <v>38.007733644917614</v>
      </c>
      <c r="CL13">
        <f t="shared" si="34"/>
        <v>432.115827938915</v>
      </c>
      <c r="CM13" s="15">
        <f>CL13*0.00073</f>
        <v>0.31544455439540792</v>
      </c>
      <c r="CN13" s="8">
        <f t="shared" si="35"/>
        <v>431.80038338451959</v>
      </c>
      <c r="CO13" s="8">
        <f t="shared" si="91"/>
        <v>490.78377096598314</v>
      </c>
      <c r="CP13">
        <v>44.052331969141953</v>
      </c>
      <c r="CQ13">
        <f t="shared" si="36"/>
        <v>534.83610293512504</v>
      </c>
      <c r="CR13" s="15">
        <f>CQ13*0.00073</f>
        <v>0.39043035514264124</v>
      </c>
      <c r="CS13" s="8">
        <f t="shared" si="37"/>
        <v>534.44567257998244</v>
      </c>
      <c r="CT13" s="8">
        <f t="shared" si="92"/>
        <v>595.13253221460445</v>
      </c>
      <c r="CU13">
        <v>49.61336242742837</v>
      </c>
      <c r="CV13">
        <f t="shared" si="38"/>
        <v>644.74589464203279</v>
      </c>
      <c r="CW13" s="15">
        <f>CV13*0.00073</f>
        <v>0.47066450308868391</v>
      </c>
      <c r="CX13" s="8">
        <f t="shared" si="39"/>
        <v>644.27523013894415</v>
      </c>
      <c r="CY13" s="8">
        <f t="shared" si="93"/>
        <v>673.14376071864331</v>
      </c>
      <c r="CZ13">
        <v>53.717224476858966</v>
      </c>
      <c r="DA13">
        <f t="shared" si="40"/>
        <v>726.86098519550228</v>
      </c>
      <c r="DB13" s="15">
        <f>DA13*0.00073</f>
        <v>0.53060851919271668</v>
      </c>
      <c r="DC13" s="8">
        <f t="shared" si="41"/>
        <v>726.33037667630958</v>
      </c>
      <c r="DD13" s="8">
        <f t="shared" si="94"/>
        <v>673.14376071864331</v>
      </c>
      <c r="DE13">
        <v>53.717224476858966</v>
      </c>
      <c r="DF13">
        <f t="shared" si="42"/>
        <v>726.86098519550228</v>
      </c>
      <c r="DG13" s="15">
        <f>DF13*0.00073</f>
        <v>0.53060851919271668</v>
      </c>
      <c r="DH13" s="8">
        <f t="shared" si="43"/>
        <v>726.33037667630958</v>
      </c>
      <c r="DI13" s="8">
        <f t="shared" si="95"/>
        <v>673.14376071864331</v>
      </c>
      <c r="DJ13">
        <v>53.717224476858966</v>
      </c>
      <c r="DK13">
        <f t="shared" si="44"/>
        <v>726.86098519550228</v>
      </c>
      <c r="DL13" s="15">
        <f>DK13*0.00073</f>
        <v>0.53060851919271668</v>
      </c>
      <c r="DM13" s="8">
        <f t="shared" si="45"/>
        <v>726.33037667630958</v>
      </c>
      <c r="DN13" s="8">
        <f t="shared" si="96"/>
        <v>673.14376071864331</v>
      </c>
      <c r="DO13">
        <v>53.717224476858966</v>
      </c>
      <c r="DP13">
        <f t="shared" si="46"/>
        <v>726.86098519550228</v>
      </c>
      <c r="DQ13" s="15">
        <f>DP13*0.00073</f>
        <v>0.53060851919271668</v>
      </c>
      <c r="DR13" s="8">
        <f t="shared" si="47"/>
        <v>726.33037667630958</v>
      </c>
      <c r="DS13" s="8">
        <f t="shared" si="97"/>
        <v>673.14376071864331</v>
      </c>
      <c r="DT13">
        <v>53.717224476858966</v>
      </c>
      <c r="DU13">
        <f t="shared" si="48"/>
        <v>726.86098519550228</v>
      </c>
      <c r="DV13" s="15">
        <f>DU13*0.00073</f>
        <v>0.53060851919271668</v>
      </c>
      <c r="DW13" s="8">
        <f t="shared" si="49"/>
        <v>726.33037667630958</v>
      </c>
      <c r="DX13" s="8">
        <f t="shared" si="98"/>
        <v>673.14376071864331</v>
      </c>
      <c r="DY13">
        <v>53.717224476858966</v>
      </c>
      <c r="DZ13">
        <f t="shared" si="50"/>
        <v>726.86098519550228</v>
      </c>
      <c r="EA13" s="15">
        <f>DZ13*0.00073</f>
        <v>0.53060851919271668</v>
      </c>
      <c r="EB13" s="8">
        <f t="shared" si="51"/>
        <v>726.33037667630958</v>
      </c>
      <c r="EC13" s="8">
        <f t="shared" si="99"/>
        <v>673.14376071864331</v>
      </c>
      <c r="ED13">
        <v>53.717224476858966</v>
      </c>
      <c r="EE13">
        <f t="shared" si="52"/>
        <v>726.86098519550228</v>
      </c>
      <c r="EF13" s="15">
        <f>EE13*0.00073</f>
        <v>0.53060851919271668</v>
      </c>
      <c r="EG13" s="8">
        <f t="shared" si="53"/>
        <v>726.33037667630958</v>
      </c>
      <c r="EH13" s="8">
        <f t="shared" si="100"/>
        <v>673.14376071864331</v>
      </c>
      <c r="EI13">
        <v>53.717224476858966</v>
      </c>
      <c r="EJ13">
        <f t="shared" si="54"/>
        <v>726.86098519550228</v>
      </c>
      <c r="EK13" s="15">
        <f>EJ13*0.00073</f>
        <v>0.53060851919271668</v>
      </c>
      <c r="EL13" s="8">
        <f t="shared" si="55"/>
        <v>726.33037667630958</v>
      </c>
      <c r="EM13" s="8">
        <f t="shared" si="101"/>
        <v>673.14376071864331</v>
      </c>
      <c r="EN13">
        <v>53.717224476858966</v>
      </c>
      <c r="EO13">
        <f t="shared" si="56"/>
        <v>726.86098519550228</v>
      </c>
      <c r="EP13" s="15">
        <f>EO13*0.00073</f>
        <v>0.53060851919271668</v>
      </c>
      <c r="EQ13" s="8">
        <f t="shared" si="57"/>
        <v>726.33037667630958</v>
      </c>
      <c r="ER13" s="8">
        <f t="shared" si="102"/>
        <v>673.14376071864331</v>
      </c>
      <c r="ES13">
        <v>53.717224476858966</v>
      </c>
      <c r="ET13">
        <f t="shared" si="58"/>
        <v>726.86098519550228</v>
      </c>
      <c r="EU13" s="15">
        <f>ET13*0.00073</f>
        <v>0.53060851919271668</v>
      </c>
      <c r="EV13" s="8">
        <f t="shared" si="59"/>
        <v>726.33037667630958</v>
      </c>
      <c r="EW13" s="8">
        <f t="shared" si="103"/>
        <v>673.14376071864331</v>
      </c>
      <c r="EX13">
        <v>53.717224476858966</v>
      </c>
      <c r="EY13">
        <f t="shared" si="60"/>
        <v>726.86098519550228</v>
      </c>
      <c r="EZ13" s="15">
        <f>EY13*0.00073</f>
        <v>0.53060851919271668</v>
      </c>
      <c r="FA13" s="8">
        <f t="shared" si="61"/>
        <v>726.33037667630958</v>
      </c>
      <c r="FB13" s="8">
        <f t="shared" si="104"/>
        <v>673.14376071864331</v>
      </c>
      <c r="FC13">
        <v>53.717224476858966</v>
      </c>
      <c r="FD13">
        <f t="shared" si="62"/>
        <v>726.86098519550228</v>
      </c>
      <c r="FE13" s="15">
        <f>FD13*0.00073</f>
        <v>0.53060851919271668</v>
      </c>
      <c r="FF13" s="8">
        <f t="shared" si="63"/>
        <v>726.33037667630958</v>
      </c>
      <c r="FG13" s="8">
        <f t="shared" si="105"/>
        <v>673.14376071864331</v>
      </c>
      <c r="FH13">
        <v>53.717224476858966</v>
      </c>
      <c r="FI13">
        <f t="shared" si="64"/>
        <v>726.86098519550228</v>
      </c>
      <c r="FJ13" s="15">
        <f>FI13*0.00073</f>
        <v>0.53060851919271668</v>
      </c>
      <c r="FK13" s="8">
        <f t="shared" si="65"/>
        <v>726.33037667630958</v>
      </c>
      <c r="FL13" s="8">
        <f t="shared" si="106"/>
        <v>673.14376071864331</v>
      </c>
      <c r="FM13">
        <v>53.717224476858966</v>
      </c>
      <c r="FN13">
        <f t="shared" si="66"/>
        <v>726.86098519550228</v>
      </c>
      <c r="FO13" s="15">
        <f>FN13*0.00073</f>
        <v>0.53060851919271668</v>
      </c>
      <c r="FP13" s="8">
        <f t="shared" si="67"/>
        <v>726.33037667630958</v>
      </c>
      <c r="FQ13" s="8">
        <f t="shared" si="107"/>
        <v>673.14376071864331</v>
      </c>
      <c r="FR13">
        <v>53.717224476858966</v>
      </c>
      <c r="FS13">
        <f t="shared" si="68"/>
        <v>726.86098519550228</v>
      </c>
      <c r="FT13" s="15">
        <f>FS13*0.00073</f>
        <v>0.53060851919271668</v>
      </c>
      <c r="FU13" s="8">
        <f t="shared" si="69"/>
        <v>726.33037667630958</v>
      </c>
      <c r="FV13" s="8">
        <f t="shared" si="108"/>
        <v>673.14376071864331</v>
      </c>
      <c r="FW13">
        <v>53.717224476858966</v>
      </c>
      <c r="FX13">
        <f t="shared" si="70"/>
        <v>726.86098519550228</v>
      </c>
      <c r="FY13" s="15">
        <f>FX13*0.00073</f>
        <v>0.53060851919271668</v>
      </c>
      <c r="FZ13" s="8">
        <f t="shared" si="71"/>
        <v>726.33037667630958</v>
      </c>
      <c r="GA13" s="8">
        <f t="shared" si="109"/>
        <v>673.14376071864331</v>
      </c>
      <c r="GB13">
        <v>53.717224476858966</v>
      </c>
      <c r="GC13">
        <f t="shared" si="72"/>
        <v>726.86098519550228</v>
      </c>
      <c r="GD13" s="15">
        <f>GC13*0.00073</f>
        <v>0.53060851919271668</v>
      </c>
      <c r="GE13" s="8">
        <f t="shared" si="73"/>
        <v>726.33037667630958</v>
      </c>
      <c r="GF13" s="8">
        <f t="shared" si="110"/>
        <v>673.14376071864331</v>
      </c>
    </row>
    <row r="14" spans="1:188" ht="15" x14ac:dyDescent="0.25">
      <c r="A14" s="15">
        <v>28</v>
      </c>
      <c r="C14">
        <v>314</v>
      </c>
      <c r="D14" s="12">
        <v>46.5</v>
      </c>
      <c r="E14">
        <f t="shared" si="0"/>
        <v>360.5</v>
      </c>
      <c r="F14" s="15">
        <f>E14*0.00073</f>
        <v>0.26316499999999998</v>
      </c>
      <c r="G14" s="8">
        <f t="shared" si="1"/>
        <v>360.23683499999999</v>
      </c>
      <c r="H14" s="8">
        <f t="shared" si="74"/>
        <v>359.23756500000002</v>
      </c>
      <c r="I14" s="12">
        <v>46.5</v>
      </c>
      <c r="J14" s="7">
        <f t="shared" si="2"/>
        <v>405.73756500000002</v>
      </c>
      <c r="K14" s="15">
        <f>J14*0.00073</f>
        <v>0.29618842244999999</v>
      </c>
      <c r="L14" s="8">
        <f t="shared" si="3"/>
        <v>405.44137657755005</v>
      </c>
      <c r="M14" s="8">
        <f t="shared" si="75"/>
        <v>405.44137657755005</v>
      </c>
      <c r="N14" s="13">
        <v>46.5</v>
      </c>
      <c r="O14">
        <f t="shared" si="4"/>
        <v>451.94137657755005</v>
      </c>
      <c r="P14" s="15">
        <f>O14*0.00073</f>
        <v>0.32991720490161153</v>
      </c>
      <c r="Q14" s="8">
        <f t="shared" si="5"/>
        <v>451.61145937264843</v>
      </c>
      <c r="R14" s="8">
        <f t="shared" si="76"/>
        <v>451.61145937264843</v>
      </c>
      <c r="S14" s="13">
        <v>46.5</v>
      </c>
      <c r="T14">
        <f t="shared" si="6"/>
        <v>498.11145937264843</v>
      </c>
      <c r="U14" s="15">
        <f>T14*0.00073</f>
        <v>0.36362136534203332</v>
      </c>
      <c r="V14" s="8">
        <f t="shared" si="7"/>
        <v>497.74783800730637</v>
      </c>
      <c r="W14" s="8">
        <f t="shared" si="77"/>
        <v>463.83275099504249</v>
      </c>
      <c r="X14" s="13">
        <v>46.5</v>
      </c>
      <c r="Y14">
        <f t="shared" si="8"/>
        <v>510.33275099504249</v>
      </c>
      <c r="Z14" s="15">
        <f>Y14*0.00073</f>
        <v>0.37254290822638098</v>
      </c>
      <c r="AA14" s="8">
        <f t="shared" si="9"/>
        <v>509.96020808681612</v>
      </c>
      <c r="AB14" s="8">
        <f t="shared" si="78"/>
        <v>497.98658939721668</v>
      </c>
      <c r="AC14" s="13">
        <v>46.5</v>
      </c>
      <c r="AD14">
        <f t="shared" si="10"/>
        <v>544.48658939721668</v>
      </c>
      <c r="AE14" s="15">
        <f>AD14*0.00073</f>
        <v>0.39747521025996813</v>
      </c>
      <c r="AF14" s="8">
        <f t="shared" si="11"/>
        <v>544.08911418695675</v>
      </c>
      <c r="AG14" s="8">
        <f t="shared" si="79"/>
        <v>533.11720074903405</v>
      </c>
      <c r="AH14" s="13">
        <v>46.5</v>
      </c>
      <c r="AI14">
        <f t="shared" si="12"/>
        <v>579.61720074903405</v>
      </c>
      <c r="AJ14" s="15">
        <f>AI14*0.00073</f>
        <v>0.42312055654679481</v>
      </c>
      <c r="AK14" s="8">
        <f t="shared" si="13"/>
        <v>579.19408019248726</v>
      </c>
      <c r="AL14" s="8">
        <f t="shared" si="80"/>
        <v>568.22736608504476</v>
      </c>
      <c r="AM14" s="13">
        <v>46.5</v>
      </c>
      <c r="AN14">
        <f t="shared" si="14"/>
        <v>614.72736608504476</v>
      </c>
      <c r="AO14" s="15">
        <f>AN14*0.00073</f>
        <v>0.44875097724208268</v>
      </c>
      <c r="AP14" s="8">
        <f t="shared" si="15"/>
        <v>614.27861510780269</v>
      </c>
      <c r="AQ14" s="8">
        <f t="shared" si="81"/>
        <v>603.31709730482987</v>
      </c>
      <c r="AR14" s="12">
        <v>41.875</v>
      </c>
      <c r="AS14">
        <f t="shared" si="16"/>
        <v>645.19209730482987</v>
      </c>
      <c r="AT14" s="15">
        <f>AS14*0.00073</f>
        <v>0.4709902310325258</v>
      </c>
      <c r="AU14" s="8">
        <f t="shared" si="17"/>
        <v>644.72110707379738</v>
      </c>
      <c r="AV14" s="8">
        <f t="shared" si="82"/>
        <v>378.03510084755783</v>
      </c>
      <c r="AW14" s="12">
        <v>39.2578125</v>
      </c>
      <c r="AX14">
        <f t="shared" si="18"/>
        <v>417.29291334755783</v>
      </c>
      <c r="AY14" s="15">
        <f>AX14*0.00073</f>
        <v>0.30462382674371719</v>
      </c>
      <c r="AZ14" s="8">
        <f t="shared" si="19"/>
        <v>416.98828952081413</v>
      </c>
      <c r="BA14" s="8">
        <f t="shared" si="83"/>
        <v>376.97832442307691</v>
      </c>
      <c r="BB14" s="12">
        <v>36.80419921875</v>
      </c>
      <c r="BC14">
        <f t="shared" si="20"/>
        <v>413.78252364182691</v>
      </c>
      <c r="BD14" s="15">
        <f>BC14*0.00073</f>
        <v>0.30206124225853365</v>
      </c>
      <c r="BE14" s="8">
        <f t="shared" si="21"/>
        <v>413.48046239956835</v>
      </c>
      <c r="BF14" s="8">
        <f t="shared" si="84"/>
        <v>344.53240170815786</v>
      </c>
      <c r="BG14">
        <v>26.315689086914063</v>
      </c>
      <c r="BH14">
        <f t="shared" si="22"/>
        <v>370.84809079507193</v>
      </c>
      <c r="BI14" s="15">
        <f>BH14*0.00073</f>
        <v>0.27071910628040247</v>
      </c>
      <c r="BJ14" s="8">
        <f t="shared" si="23"/>
        <v>370.57737168879152</v>
      </c>
      <c r="BK14" s="8">
        <f t="shared" si="85"/>
        <v>341.60051838545826</v>
      </c>
      <c r="BL14">
        <v>24.670958518981934</v>
      </c>
      <c r="BM14">
        <f t="shared" si="24"/>
        <v>366.27147690444019</v>
      </c>
      <c r="BN14" s="15">
        <f>BM14*0.00073</f>
        <v>0.26737817814024134</v>
      </c>
      <c r="BO14" s="8">
        <f t="shared" si="25"/>
        <v>366.00409872629996</v>
      </c>
      <c r="BP14" s="8">
        <f t="shared" si="86"/>
        <v>271.26725045185458</v>
      </c>
      <c r="BQ14">
        <v>23.129023611545563</v>
      </c>
      <c r="BR14">
        <f t="shared" si="26"/>
        <v>294.39627406340014</v>
      </c>
      <c r="BS14" s="15">
        <f>BR14*0.00073</f>
        <v>0.2149092800662821</v>
      </c>
      <c r="BT14" s="8">
        <f t="shared" si="27"/>
        <v>294.18136478333383</v>
      </c>
      <c r="BU14" s="8">
        <f t="shared" si="87"/>
        <v>288.43830531920509</v>
      </c>
      <c r="BV14">
        <v>26.526523288339376</v>
      </c>
      <c r="BW14">
        <f t="shared" si="28"/>
        <v>314.96482860754446</v>
      </c>
      <c r="BX14" s="15">
        <f>BW14*0.00073</f>
        <v>0.22992432488350745</v>
      </c>
      <c r="BY14" s="8">
        <f t="shared" si="29"/>
        <v>314.73490428266098</v>
      </c>
      <c r="BZ14" s="8">
        <f t="shared" si="88"/>
        <v>308.99327890046885</v>
      </c>
      <c r="CA14">
        <v>29.711679235333577</v>
      </c>
      <c r="CB14">
        <f t="shared" si="30"/>
        <v>338.70495813580243</v>
      </c>
      <c r="CC14" s="15">
        <f>CB14*0.00073</f>
        <v>0.24725461943913576</v>
      </c>
      <c r="CD14" s="8">
        <f t="shared" si="31"/>
        <v>338.45770351636327</v>
      </c>
      <c r="CE14" s="8">
        <f t="shared" si="89"/>
        <v>149.8143603900231</v>
      </c>
      <c r="CF14">
        <v>15.728552898508497</v>
      </c>
      <c r="CG14">
        <f t="shared" si="32"/>
        <v>165.54291328853159</v>
      </c>
      <c r="CH14" s="15">
        <f>CG14*0.00073</f>
        <v>0.12084632670062806</v>
      </c>
      <c r="CI14" s="8">
        <f t="shared" si="33"/>
        <v>165.42206696183098</v>
      </c>
      <c r="CJ14" s="8">
        <f t="shared" si="90"/>
        <v>284.22464691817811</v>
      </c>
      <c r="CK14">
        <v>26.09506195767608</v>
      </c>
      <c r="CL14">
        <f t="shared" si="34"/>
        <v>310.31970887585419</v>
      </c>
      <c r="CM14" s="15">
        <f>CL14*0.00073</f>
        <v>0.22653338747937354</v>
      </c>
      <c r="CN14" s="8">
        <f t="shared" si="35"/>
        <v>310.09317548837481</v>
      </c>
      <c r="CO14" s="8">
        <f t="shared" si="91"/>
        <v>431.80038338451959</v>
      </c>
      <c r="CP14">
        <v>35.632250292110264</v>
      </c>
      <c r="CQ14">
        <f t="shared" si="36"/>
        <v>467.43263367662985</v>
      </c>
      <c r="CR14" s="15">
        <f>CQ14*0.00073</f>
        <v>0.3412258225839398</v>
      </c>
      <c r="CS14" s="8">
        <f t="shared" si="37"/>
        <v>467.09140785404588</v>
      </c>
      <c r="CT14" s="8">
        <f t="shared" si="92"/>
        <v>534.44567257998244</v>
      </c>
      <c r="CU14">
        <v>41.299061221070581</v>
      </c>
      <c r="CV14">
        <f t="shared" si="38"/>
        <v>575.74473380105303</v>
      </c>
      <c r="CW14" s="15">
        <f>CV14*0.00073</f>
        <v>0.42029365567476867</v>
      </c>
      <c r="CX14" s="8">
        <f t="shared" si="39"/>
        <v>575.32444014537828</v>
      </c>
      <c r="CY14" s="8">
        <f t="shared" si="93"/>
        <v>644.27523013894415</v>
      </c>
      <c r="CZ14">
        <v>46.512527275714099</v>
      </c>
      <c r="DA14">
        <f t="shared" si="40"/>
        <v>690.78775741465824</v>
      </c>
      <c r="DB14" s="15">
        <f>DA14*0.00073</f>
        <v>0.50427506291270052</v>
      </c>
      <c r="DC14" s="8">
        <f t="shared" si="41"/>
        <v>690.28348235174553</v>
      </c>
      <c r="DD14" s="8">
        <f t="shared" si="94"/>
        <v>726.33037667630958</v>
      </c>
      <c r="DE14">
        <v>50.359897947055281</v>
      </c>
      <c r="DF14">
        <f t="shared" si="42"/>
        <v>776.69027462336487</v>
      </c>
      <c r="DG14" s="15">
        <f>DF14*0.00073</f>
        <v>0.56698390047505631</v>
      </c>
      <c r="DH14" s="8">
        <f t="shared" si="43"/>
        <v>776.12329072288981</v>
      </c>
      <c r="DI14" s="8">
        <f t="shared" si="95"/>
        <v>726.33037667630958</v>
      </c>
      <c r="DJ14">
        <v>50.359897947055281</v>
      </c>
      <c r="DK14">
        <f t="shared" si="44"/>
        <v>776.69027462336487</v>
      </c>
      <c r="DL14" s="15">
        <f>DK14*0.00073</f>
        <v>0.56698390047505631</v>
      </c>
      <c r="DM14" s="8">
        <f t="shared" si="45"/>
        <v>776.12329072288981</v>
      </c>
      <c r="DN14" s="8">
        <f t="shared" si="96"/>
        <v>726.33037667630958</v>
      </c>
      <c r="DO14">
        <v>50.359897947055281</v>
      </c>
      <c r="DP14">
        <f t="shared" si="46"/>
        <v>776.69027462336487</v>
      </c>
      <c r="DQ14" s="15">
        <f>DP14*0.00073</f>
        <v>0.56698390047505631</v>
      </c>
      <c r="DR14" s="8">
        <f t="shared" si="47"/>
        <v>776.12329072288981</v>
      </c>
      <c r="DS14" s="8">
        <f t="shared" si="97"/>
        <v>726.33037667630958</v>
      </c>
      <c r="DT14">
        <v>50.359897947055281</v>
      </c>
      <c r="DU14">
        <f t="shared" si="48"/>
        <v>776.69027462336487</v>
      </c>
      <c r="DV14" s="15">
        <f>DU14*0.00073</f>
        <v>0.56698390047505631</v>
      </c>
      <c r="DW14" s="8">
        <f t="shared" si="49"/>
        <v>776.12329072288981</v>
      </c>
      <c r="DX14" s="8">
        <f t="shared" si="98"/>
        <v>726.33037667630958</v>
      </c>
      <c r="DY14">
        <v>50.359897947055281</v>
      </c>
      <c r="DZ14">
        <f t="shared" si="50"/>
        <v>776.69027462336487</v>
      </c>
      <c r="EA14" s="15">
        <f>DZ14*0.00073</f>
        <v>0.56698390047505631</v>
      </c>
      <c r="EB14" s="8">
        <f t="shared" si="51"/>
        <v>776.12329072288981</v>
      </c>
      <c r="EC14" s="8">
        <f t="shared" si="99"/>
        <v>726.33037667630958</v>
      </c>
      <c r="ED14">
        <v>50.359897947055281</v>
      </c>
      <c r="EE14">
        <f t="shared" si="52"/>
        <v>776.69027462336487</v>
      </c>
      <c r="EF14" s="15">
        <f>EE14*0.00073</f>
        <v>0.56698390047505631</v>
      </c>
      <c r="EG14" s="8">
        <f t="shared" si="53"/>
        <v>776.12329072288981</v>
      </c>
      <c r="EH14" s="8">
        <f t="shared" si="100"/>
        <v>726.33037667630958</v>
      </c>
      <c r="EI14">
        <v>50.359897947055281</v>
      </c>
      <c r="EJ14">
        <f t="shared" si="54"/>
        <v>776.69027462336487</v>
      </c>
      <c r="EK14" s="15">
        <f>EJ14*0.00073</f>
        <v>0.56698390047505631</v>
      </c>
      <c r="EL14" s="8">
        <f t="shared" si="55"/>
        <v>776.12329072288981</v>
      </c>
      <c r="EM14" s="8">
        <f t="shared" si="101"/>
        <v>726.33037667630958</v>
      </c>
      <c r="EN14">
        <v>50.359897947055281</v>
      </c>
      <c r="EO14">
        <f t="shared" si="56"/>
        <v>776.69027462336487</v>
      </c>
      <c r="EP14" s="15">
        <f>EO14*0.00073</f>
        <v>0.56698390047505631</v>
      </c>
      <c r="EQ14" s="8">
        <f t="shared" si="57"/>
        <v>776.12329072288981</v>
      </c>
      <c r="ER14" s="8">
        <f t="shared" si="102"/>
        <v>726.33037667630958</v>
      </c>
      <c r="ES14">
        <v>50.359897947055281</v>
      </c>
      <c r="ET14">
        <f t="shared" si="58"/>
        <v>776.69027462336487</v>
      </c>
      <c r="EU14" s="15">
        <f>ET14*0.00073</f>
        <v>0.56698390047505631</v>
      </c>
      <c r="EV14" s="8">
        <f t="shared" si="59"/>
        <v>776.12329072288981</v>
      </c>
      <c r="EW14" s="8">
        <f t="shared" si="103"/>
        <v>726.33037667630958</v>
      </c>
      <c r="EX14">
        <v>50.359897947055281</v>
      </c>
      <c r="EY14">
        <f t="shared" si="60"/>
        <v>776.69027462336487</v>
      </c>
      <c r="EZ14" s="15">
        <f>EY14*0.00073</f>
        <v>0.56698390047505631</v>
      </c>
      <c r="FA14" s="8">
        <f t="shared" si="61"/>
        <v>776.12329072288981</v>
      </c>
      <c r="FB14" s="8">
        <f t="shared" si="104"/>
        <v>726.33037667630958</v>
      </c>
      <c r="FC14">
        <v>50.359897947055281</v>
      </c>
      <c r="FD14">
        <f t="shared" si="62"/>
        <v>776.69027462336487</v>
      </c>
      <c r="FE14" s="15">
        <f>FD14*0.00073</f>
        <v>0.56698390047505631</v>
      </c>
      <c r="FF14" s="8">
        <f t="shared" si="63"/>
        <v>776.12329072288981</v>
      </c>
      <c r="FG14" s="8">
        <f t="shared" si="105"/>
        <v>726.33037667630958</v>
      </c>
      <c r="FH14">
        <v>50.359897947055281</v>
      </c>
      <c r="FI14">
        <f t="shared" si="64"/>
        <v>776.69027462336487</v>
      </c>
      <c r="FJ14" s="15">
        <f>FI14*0.00073</f>
        <v>0.56698390047505631</v>
      </c>
      <c r="FK14" s="8">
        <f t="shared" si="65"/>
        <v>776.12329072288981</v>
      </c>
      <c r="FL14" s="8">
        <f t="shared" si="106"/>
        <v>726.33037667630958</v>
      </c>
      <c r="FM14">
        <v>50.359897947055281</v>
      </c>
      <c r="FN14">
        <f t="shared" si="66"/>
        <v>776.69027462336487</v>
      </c>
      <c r="FO14" s="15">
        <f>FN14*0.00073</f>
        <v>0.56698390047505631</v>
      </c>
      <c r="FP14" s="8">
        <f t="shared" si="67"/>
        <v>776.12329072288981</v>
      </c>
      <c r="FQ14" s="8">
        <f t="shared" si="107"/>
        <v>726.33037667630958</v>
      </c>
      <c r="FR14">
        <v>50.359897947055281</v>
      </c>
      <c r="FS14">
        <f t="shared" si="68"/>
        <v>776.69027462336487</v>
      </c>
      <c r="FT14" s="15">
        <f>FS14*0.00073</f>
        <v>0.56698390047505631</v>
      </c>
      <c r="FU14" s="8">
        <f t="shared" si="69"/>
        <v>776.12329072288981</v>
      </c>
      <c r="FV14" s="8">
        <f t="shared" si="108"/>
        <v>726.33037667630958</v>
      </c>
      <c r="FW14">
        <v>50.359897947055281</v>
      </c>
      <c r="FX14">
        <f t="shared" si="70"/>
        <v>776.69027462336487</v>
      </c>
      <c r="FY14" s="15">
        <f>FX14*0.00073</f>
        <v>0.56698390047505631</v>
      </c>
      <c r="FZ14" s="8">
        <f t="shared" si="71"/>
        <v>776.12329072288981</v>
      </c>
      <c r="GA14" s="8">
        <f t="shared" si="109"/>
        <v>726.33037667630958</v>
      </c>
      <c r="GB14">
        <v>50.359897947055281</v>
      </c>
      <c r="GC14">
        <f t="shared" si="72"/>
        <v>776.69027462336487</v>
      </c>
      <c r="GD14" s="15">
        <f>GC14*0.00073</f>
        <v>0.56698390047505631</v>
      </c>
      <c r="GE14" s="8">
        <f t="shared" si="73"/>
        <v>776.12329072288981</v>
      </c>
      <c r="GF14" s="8">
        <f t="shared" si="110"/>
        <v>726.33037667630958</v>
      </c>
    </row>
    <row r="15" spans="1:188" ht="15" x14ac:dyDescent="0.25">
      <c r="A15" s="15">
        <v>29</v>
      </c>
      <c r="C15">
        <v>314</v>
      </c>
      <c r="D15" s="12">
        <v>46.5</v>
      </c>
      <c r="E15">
        <f t="shared" si="0"/>
        <v>360.5</v>
      </c>
      <c r="F15" s="15">
        <f>E15*0.00073</f>
        <v>0.26316499999999998</v>
      </c>
      <c r="G15" s="8">
        <f t="shared" si="1"/>
        <v>360.23683499999999</v>
      </c>
      <c r="H15" s="8">
        <f t="shared" si="74"/>
        <v>360.23683499999999</v>
      </c>
      <c r="I15" s="12">
        <v>46.5</v>
      </c>
      <c r="J15" s="7">
        <f t="shared" si="2"/>
        <v>406.73683499999999</v>
      </c>
      <c r="K15" s="15">
        <f>J15*0.00073</f>
        <v>0.29691788954999998</v>
      </c>
      <c r="L15" s="8">
        <f t="shared" si="3"/>
        <v>406.43991711044998</v>
      </c>
      <c r="M15" s="8">
        <f t="shared" si="75"/>
        <v>405.44137657755005</v>
      </c>
      <c r="N15" s="13">
        <v>46.5</v>
      </c>
      <c r="O15">
        <f t="shared" si="4"/>
        <v>451.94137657755005</v>
      </c>
      <c r="P15" s="15">
        <f>O15*0.00073</f>
        <v>0.32991720490161153</v>
      </c>
      <c r="Q15" s="8">
        <f t="shared" si="5"/>
        <v>451.61145937264843</v>
      </c>
      <c r="R15" s="8">
        <f t="shared" si="76"/>
        <v>451.61145937264843</v>
      </c>
      <c r="S15" s="13">
        <v>46.5</v>
      </c>
      <c r="T15">
        <f t="shared" si="6"/>
        <v>498.11145937264843</v>
      </c>
      <c r="U15" s="15">
        <f>T15*0.00073</f>
        <v>0.36362136534203332</v>
      </c>
      <c r="V15" s="8">
        <f t="shared" si="7"/>
        <v>497.74783800730637</v>
      </c>
      <c r="W15" s="8">
        <f t="shared" si="77"/>
        <v>497.74783800730637</v>
      </c>
      <c r="X15" s="13">
        <v>46.5</v>
      </c>
      <c r="Y15">
        <f t="shared" si="8"/>
        <v>544.24783800730643</v>
      </c>
      <c r="Z15" s="15">
        <f>Y15*0.00073</f>
        <v>0.39730092174533366</v>
      </c>
      <c r="AA15" s="8">
        <f t="shared" si="9"/>
        <v>543.85053708556109</v>
      </c>
      <c r="AB15" s="8">
        <f t="shared" si="78"/>
        <v>509.96020808681612</v>
      </c>
      <c r="AC15" s="13">
        <v>46.5</v>
      </c>
      <c r="AD15">
        <f t="shared" si="10"/>
        <v>556.46020808681612</v>
      </c>
      <c r="AE15" s="15">
        <f>AD15*0.00073</f>
        <v>0.40621595190337573</v>
      </c>
      <c r="AF15" s="8">
        <f t="shared" si="11"/>
        <v>556.05399213491273</v>
      </c>
      <c r="AG15" s="8">
        <f t="shared" si="79"/>
        <v>544.08911418695675</v>
      </c>
      <c r="AH15" s="13">
        <v>46.5</v>
      </c>
      <c r="AI15">
        <f t="shared" si="12"/>
        <v>590.58911418695675</v>
      </c>
      <c r="AJ15" s="15">
        <f>AI15*0.00073</f>
        <v>0.43113005335647842</v>
      </c>
      <c r="AK15" s="8">
        <f t="shared" si="13"/>
        <v>590.15798413360028</v>
      </c>
      <c r="AL15" s="8">
        <f t="shared" si="80"/>
        <v>579.19408019248726</v>
      </c>
      <c r="AM15" s="13">
        <v>46.5</v>
      </c>
      <c r="AN15">
        <f t="shared" si="14"/>
        <v>625.69408019248726</v>
      </c>
      <c r="AO15" s="15">
        <f>AN15*0.00073</f>
        <v>0.45675667854051566</v>
      </c>
      <c r="AP15" s="8">
        <f t="shared" si="15"/>
        <v>625.23732351394676</v>
      </c>
      <c r="AQ15" s="8">
        <f t="shared" si="81"/>
        <v>614.27861510780269</v>
      </c>
      <c r="AR15" s="12">
        <v>41.875</v>
      </c>
      <c r="AS15">
        <f t="shared" si="16"/>
        <v>656.15361510780269</v>
      </c>
      <c r="AT15" s="15">
        <f>AS15*0.00073</f>
        <v>0.47899213902869592</v>
      </c>
      <c r="AU15" s="8">
        <f t="shared" si="17"/>
        <v>655.67462296877397</v>
      </c>
      <c r="AV15" s="8">
        <f t="shared" si="82"/>
        <v>644.72110707379738</v>
      </c>
      <c r="AW15" s="12">
        <v>39.2578125</v>
      </c>
      <c r="AX15">
        <f t="shared" si="18"/>
        <v>683.97891957379738</v>
      </c>
      <c r="AY15" s="15">
        <f>AX15*0.00073</f>
        <v>0.49930461128887205</v>
      </c>
      <c r="AZ15" s="8">
        <f t="shared" si="19"/>
        <v>683.47961496250855</v>
      </c>
      <c r="BA15" s="8">
        <f t="shared" si="83"/>
        <v>416.98828952081413</v>
      </c>
      <c r="BB15" s="12">
        <v>36.80419921875</v>
      </c>
      <c r="BC15">
        <f t="shared" si="20"/>
        <v>453.79248873956413</v>
      </c>
      <c r="BD15" s="15">
        <f>BC15*0.00073</f>
        <v>0.33126851677988178</v>
      </c>
      <c r="BE15" s="8">
        <f t="shared" si="21"/>
        <v>453.46122022278428</v>
      </c>
      <c r="BF15" s="8">
        <f t="shared" si="84"/>
        <v>413.48046239956835</v>
      </c>
      <c r="BG15">
        <v>34.503936767578125</v>
      </c>
      <c r="BH15">
        <f t="shared" si="22"/>
        <v>447.98439916714648</v>
      </c>
      <c r="BI15" s="15">
        <f>BH15*0.00073</f>
        <v>0.32702861139201689</v>
      </c>
      <c r="BJ15" s="8">
        <f t="shared" si="23"/>
        <v>447.65737055575448</v>
      </c>
      <c r="BK15" s="8">
        <f t="shared" si="85"/>
        <v>370.57737168879152</v>
      </c>
      <c r="BL15">
        <v>24.670958518981934</v>
      </c>
      <c r="BM15">
        <f t="shared" si="24"/>
        <v>395.24833020777345</v>
      </c>
      <c r="BN15" s="15">
        <f>BM15*0.00073</f>
        <v>0.28853128105167458</v>
      </c>
      <c r="BO15" s="8">
        <f t="shared" si="25"/>
        <v>394.95979892672176</v>
      </c>
      <c r="BP15" s="8">
        <f t="shared" si="86"/>
        <v>366.00409872629996</v>
      </c>
      <c r="BQ15">
        <v>23.129023611545563</v>
      </c>
      <c r="BR15">
        <f t="shared" si="26"/>
        <v>389.13312233784552</v>
      </c>
      <c r="BS15" s="15">
        <f>BR15*0.00073</f>
        <v>0.28406717930662723</v>
      </c>
      <c r="BT15" s="8">
        <f t="shared" si="27"/>
        <v>388.84905515853887</v>
      </c>
      <c r="BU15" s="8">
        <f t="shared" si="87"/>
        <v>294.18136478333383</v>
      </c>
      <c r="BV15">
        <v>21.683459635823965</v>
      </c>
      <c r="BW15">
        <f t="shared" si="28"/>
        <v>315.8648244191578</v>
      </c>
      <c r="BX15" s="15">
        <f>BW15*0.00073</f>
        <v>0.23058132182598517</v>
      </c>
      <c r="BY15" s="8">
        <f t="shared" si="29"/>
        <v>315.63424309733182</v>
      </c>
      <c r="BZ15" s="8">
        <f t="shared" si="88"/>
        <v>314.73490428266098</v>
      </c>
      <c r="CA15">
        <v>24.868615582818165</v>
      </c>
      <c r="CB15">
        <f t="shared" si="30"/>
        <v>339.60351986547914</v>
      </c>
      <c r="CC15" s="15">
        <f>CB15*0.00073</f>
        <v>0.24791056950179977</v>
      </c>
      <c r="CD15" s="8">
        <f t="shared" si="31"/>
        <v>339.35560929597733</v>
      </c>
      <c r="CE15" s="8">
        <f t="shared" si="89"/>
        <v>338.45770351636327</v>
      </c>
      <c r="CF15">
        <v>27.854699283125228</v>
      </c>
      <c r="CG15">
        <f t="shared" si="32"/>
        <v>366.3124027994885</v>
      </c>
      <c r="CH15" s="15">
        <f>CG15*0.00073</f>
        <v>0.26740805404362661</v>
      </c>
      <c r="CI15" s="8">
        <f t="shared" si="33"/>
        <v>366.04499474544485</v>
      </c>
      <c r="CJ15" s="8">
        <f t="shared" si="90"/>
        <v>165.42206696183098</v>
      </c>
      <c r="CK15">
        <v>14.745518342351716</v>
      </c>
      <c r="CL15">
        <f t="shared" si="34"/>
        <v>180.16758530418269</v>
      </c>
      <c r="CM15" s="15">
        <f>CL15*0.00073</f>
        <v>0.13152233727205337</v>
      </c>
      <c r="CN15" s="8">
        <f t="shared" si="35"/>
        <v>180.03606296691063</v>
      </c>
      <c r="CO15" s="8">
        <f t="shared" si="91"/>
        <v>310.09317548837481</v>
      </c>
      <c r="CP15">
        <v>24.464120585321325</v>
      </c>
      <c r="CQ15">
        <f t="shared" si="36"/>
        <v>334.55729607369614</v>
      </c>
      <c r="CR15" s="15">
        <f>CQ15*0.00073</f>
        <v>0.24422682613379817</v>
      </c>
      <c r="CS15" s="8">
        <f t="shared" si="37"/>
        <v>334.31306924756234</v>
      </c>
      <c r="CT15" s="8">
        <f t="shared" si="92"/>
        <v>467.09140785404588</v>
      </c>
      <c r="CU15">
        <v>33.405234648853373</v>
      </c>
      <c r="CV15">
        <f t="shared" si="38"/>
        <v>500.49664250289925</v>
      </c>
      <c r="CW15" s="15">
        <f>CV15*0.00073</f>
        <v>0.36536254902711646</v>
      </c>
      <c r="CX15" s="8">
        <f t="shared" si="39"/>
        <v>500.13127995387214</v>
      </c>
      <c r="CY15" s="8">
        <f t="shared" si="93"/>
        <v>575.32444014537828</v>
      </c>
      <c r="CZ15">
        <v>38.717869894753669</v>
      </c>
      <c r="DA15">
        <f t="shared" si="40"/>
        <v>614.04231004013195</v>
      </c>
      <c r="DB15" s="15">
        <f>DA15*0.00073</f>
        <v>0.44825088632929633</v>
      </c>
      <c r="DC15" s="8">
        <f t="shared" si="41"/>
        <v>613.59405915380262</v>
      </c>
      <c r="DD15" s="8">
        <f t="shared" si="94"/>
        <v>690.28348235174553</v>
      </c>
      <c r="DE15">
        <v>43.605494320981968</v>
      </c>
      <c r="DF15">
        <f t="shared" si="42"/>
        <v>733.88897667272749</v>
      </c>
      <c r="DG15" s="15">
        <f>DF15*0.00073</f>
        <v>0.53573895297109109</v>
      </c>
      <c r="DH15" s="8">
        <f t="shared" si="43"/>
        <v>733.35323771975641</v>
      </c>
      <c r="DI15" s="8">
        <f t="shared" si="95"/>
        <v>776.12329072288981</v>
      </c>
      <c r="DJ15">
        <v>47.212404325364325</v>
      </c>
      <c r="DK15">
        <f t="shared" si="44"/>
        <v>823.33569504825414</v>
      </c>
      <c r="DL15" s="15">
        <f>DK15*0.00073</f>
        <v>0.60103505738522545</v>
      </c>
      <c r="DM15" s="8">
        <f t="shared" si="45"/>
        <v>822.73465999086886</v>
      </c>
      <c r="DN15" s="8">
        <f t="shared" si="96"/>
        <v>776.12329072288981</v>
      </c>
      <c r="DO15">
        <v>47.212404325364325</v>
      </c>
      <c r="DP15">
        <f t="shared" si="46"/>
        <v>823.33569504825414</v>
      </c>
      <c r="DQ15" s="15">
        <f>DP15*0.00073</f>
        <v>0.60103505738522545</v>
      </c>
      <c r="DR15" s="8">
        <f t="shared" si="47"/>
        <v>822.73465999086886</v>
      </c>
      <c r="DS15" s="8">
        <f t="shared" si="97"/>
        <v>776.12329072288981</v>
      </c>
      <c r="DT15">
        <v>47.212404325364325</v>
      </c>
      <c r="DU15">
        <f t="shared" si="48"/>
        <v>823.33569504825414</v>
      </c>
      <c r="DV15" s="15">
        <f>DU15*0.00073</f>
        <v>0.60103505738522545</v>
      </c>
      <c r="DW15" s="8">
        <f t="shared" si="49"/>
        <v>822.73465999086886</v>
      </c>
      <c r="DX15" s="8">
        <f t="shared" si="98"/>
        <v>776.12329072288981</v>
      </c>
      <c r="DY15">
        <v>47.212404325364325</v>
      </c>
      <c r="DZ15">
        <f t="shared" si="50"/>
        <v>823.33569504825414</v>
      </c>
      <c r="EA15" s="15">
        <f>DZ15*0.00073</f>
        <v>0.60103505738522545</v>
      </c>
      <c r="EB15" s="8">
        <f t="shared" si="51"/>
        <v>822.73465999086886</v>
      </c>
      <c r="EC15" s="8">
        <f t="shared" si="99"/>
        <v>776.12329072288981</v>
      </c>
      <c r="ED15">
        <v>47.212404325364325</v>
      </c>
      <c r="EE15">
        <f t="shared" si="52"/>
        <v>823.33569504825414</v>
      </c>
      <c r="EF15" s="15">
        <f>EE15*0.00073</f>
        <v>0.60103505738522545</v>
      </c>
      <c r="EG15" s="8">
        <f t="shared" si="53"/>
        <v>822.73465999086886</v>
      </c>
      <c r="EH15" s="8">
        <f t="shared" si="100"/>
        <v>776.12329072288981</v>
      </c>
      <c r="EI15">
        <v>47.212404325364325</v>
      </c>
      <c r="EJ15">
        <f t="shared" si="54"/>
        <v>823.33569504825414</v>
      </c>
      <c r="EK15" s="15">
        <f>EJ15*0.00073</f>
        <v>0.60103505738522545</v>
      </c>
      <c r="EL15" s="8">
        <f t="shared" si="55"/>
        <v>822.73465999086886</v>
      </c>
      <c r="EM15" s="8">
        <f t="shared" si="101"/>
        <v>776.12329072288981</v>
      </c>
      <c r="EN15">
        <v>47.212404325364325</v>
      </c>
      <c r="EO15">
        <f t="shared" si="56"/>
        <v>823.33569504825414</v>
      </c>
      <c r="EP15" s="15">
        <f>EO15*0.00073</f>
        <v>0.60103505738522545</v>
      </c>
      <c r="EQ15" s="8">
        <f t="shared" si="57"/>
        <v>822.73465999086886</v>
      </c>
      <c r="ER15" s="8">
        <f t="shared" si="102"/>
        <v>776.12329072288981</v>
      </c>
      <c r="ES15">
        <v>47.212404325364325</v>
      </c>
      <c r="ET15">
        <f t="shared" si="58"/>
        <v>823.33569504825414</v>
      </c>
      <c r="EU15" s="15">
        <f>ET15*0.00073</f>
        <v>0.60103505738522545</v>
      </c>
      <c r="EV15" s="8">
        <f t="shared" si="59"/>
        <v>822.73465999086886</v>
      </c>
      <c r="EW15" s="8">
        <f t="shared" si="103"/>
        <v>776.12329072288981</v>
      </c>
      <c r="EX15">
        <v>47.212404325364325</v>
      </c>
      <c r="EY15">
        <f t="shared" si="60"/>
        <v>823.33569504825414</v>
      </c>
      <c r="EZ15" s="15">
        <f>EY15*0.00073</f>
        <v>0.60103505738522545</v>
      </c>
      <c r="FA15" s="8">
        <f t="shared" si="61"/>
        <v>822.73465999086886</v>
      </c>
      <c r="FB15" s="8">
        <f t="shared" si="104"/>
        <v>776.12329072288981</v>
      </c>
      <c r="FC15">
        <v>47.212404325364325</v>
      </c>
      <c r="FD15">
        <f t="shared" si="62"/>
        <v>823.33569504825414</v>
      </c>
      <c r="FE15" s="15">
        <f>FD15*0.00073</f>
        <v>0.60103505738522545</v>
      </c>
      <c r="FF15" s="8">
        <f t="shared" si="63"/>
        <v>822.73465999086886</v>
      </c>
      <c r="FG15" s="8">
        <f t="shared" si="105"/>
        <v>776.12329072288981</v>
      </c>
      <c r="FH15">
        <v>47.212404325364325</v>
      </c>
      <c r="FI15">
        <f t="shared" si="64"/>
        <v>823.33569504825414</v>
      </c>
      <c r="FJ15" s="15">
        <f>FI15*0.00073</f>
        <v>0.60103505738522545</v>
      </c>
      <c r="FK15" s="8">
        <f t="shared" si="65"/>
        <v>822.73465999086886</v>
      </c>
      <c r="FL15" s="8">
        <f t="shared" si="106"/>
        <v>776.12329072288981</v>
      </c>
      <c r="FM15">
        <v>47.212404325364325</v>
      </c>
      <c r="FN15">
        <f t="shared" si="66"/>
        <v>823.33569504825414</v>
      </c>
      <c r="FO15" s="15">
        <f>FN15*0.00073</f>
        <v>0.60103505738522545</v>
      </c>
      <c r="FP15" s="8">
        <f t="shared" si="67"/>
        <v>822.73465999086886</v>
      </c>
      <c r="FQ15" s="8">
        <f t="shared" si="107"/>
        <v>776.12329072288981</v>
      </c>
      <c r="FR15">
        <v>47.212404325364325</v>
      </c>
      <c r="FS15">
        <f t="shared" si="68"/>
        <v>823.33569504825414</v>
      </c>
      <c r="FT15" s="15">
        <f>FS15*0.00073</f>
        <v>0.60103505738522545</v>
      </c>
      <c r="FU15" s="8">
        <f t="shared" si="69"/>
        <v>822.73465999086886</v>
      </c>
      <c r="FV15" s="8">
        <f t="shared" si="108"/>
        <v>776.12329072288981</v>
      </c>
      <c r="FW15">
        <v>47.212404325364325</v>
      </c>
      <c r="FX15">
        <f t="shared" si="70"/>
        <v>823.33569504825414</v>
      </c>
      <c r="FY15" s="15">
        <f>FX15*0.00073</f>
        <v>0.60103505738522545</v>
      </c>
      <c r="FZ15" s="8">
        <f t="shared" si="71"/>
        <v>822.73465999086886</v>
      </c>
      <c r="GA15" s="8">
        <f t="shared" si="109"/>
        <v>776.12329072288981</v>
      </c>
      <c r="GB15">
        <v>47.212404325364325</v>
      </c>
      <c r="GC15">
        <f t="shared" si="72"/>
        <v>823.33569504825414</v>
      </c>
      <c r="GD15" s="15">
        <f>GC15*0.00073</f>
        <v>0.60103505738522545</v>
      </c>
      <c r="GE15" s="8">
        <f t="shared" si="73"/>
        <v>822.73465999086886</v>
      </c>
      <c r="GF15" s="8">
        <f t="shared" si="110"/>
        <v>776.12329072288981</v>
      </c>
    </row>
    <row r="16" spans="1:188" ht="15" x14ac:dyDescent="0.25">
      <c r="A16" s="17">
        <v>30</v>
      </c>
      <c r="B16" s="32">
        <v>1625</v>
      </c>
      <c r="C16">
        <v>325</v>
      </c>
      <c r="D16" s="12">
        <v>39.5625</v>
      </c>
      <c r="E16">
        <f t="shared" si="0"/>
        <v>364.5625</v>
      </c>
      <c r="F16" s="17">
        <f>E16*0.000929</f>
        <v>0.3386785625</v>
      </c>
      <c r="G16" s="8">
        <f t="shared" si="1"/>
        <v>364.22382143750002</v>
      </c>
      <c r="H16" s="8">
        <f t="shared" si="74"/>
        <v>360.23683499999999</v>
      </c>
      <c r="I16" s="12">
        <v>39.5625</v>
      </c>
      <c r="J16" s="7">
        <f t="shared" si="2"/>
        <v>399.79933499999999</v>
      </c>
      <c r="K16" s="17">
        <f>J16*0.000929</f>
        <v>0.37141358221499998</v>
      </c>
      <c r="L16" s="8">
        <f t="shared" si="3"/>
        <v>399.427921417785</v>
      </c>
      <c r="M16" s="8">
        <f t="shared" si="75"/>
        <v>406.43991711044998</v>
      </c>
      <c r="N16" s="13">
        <v>39.5625</v>
      </c>
      <c r="O16">
        <f t="shared" si="4"/>
        <v>446.00241711044998</v>
      </c>
      <c r="P16" s="17">
        <f>O16*0.000929</f>
        <v>0.41433624549560805</v>
      </c>
      <c r="Q16" s="8">
        <f t="shared" si="5"/>
        <v>445.58808086495435</v>
      </c>
      <c r="R16" s="8">
        <f t="shared" si="76"/>
        <v>451.61145937264843</v>
      </c>
      <c r="S16" s="13">
        <v>39.5625</v>
      </c>
      <c r="T16">
        <f t="shared" si="6"/>
        <v>491.17395937264843</v>
      </c>
      <c r="U16" s="17">
        <f>T16*0.000929</f>
        <v>0.45630060825719038</v>
      </c>
      <c r="V16" s="8">
        <f t="shared" si="7"/>
        <v>490.71765876439122</v>
      </c>
      <c r="W16" s="8">
        <f t="shared" si="77"/>
        <v>497.74783800730637</v>
      </c>
      <c r="X16" s="13">
        <v>39.5625</v>
      </c>
      <c r="Y16">
        <f t="shared" si="8"/>
        <v>537.31033800730643</v>
      </c>
      <c r="Z16" s="17">
        <f>Y16*0.000929</f>
        <v>0.49916130400878767</v>
      </c>
      <c r="AA16" s="8">
        <f t="shared" si="9"/>
        <v>536.81117670329763</v>
      </c>
      <c r="AB16" s="8">
        <f t="shared" si="78"/>
        <v>543.85053708556109</v>
      </c>
      <c r="AC16" s="13">
        <v>39.5625</v>
      </c>
      <c r="AD16">
        <f t="shared" si="10"/>
        <v>583.41303708556109</v>
      </c>
      <c r="AE16" s="17">
        <f>AD16*0.000929</f>
        <v>0.54199071145248623</v>
      </c>
      <c r="AF16" s="8">
        <f t="shared" si="11"/>
        <v>582.87104637410857</v>
      </c>
      <c r="AG16" s="8">
        <f t="shared" si="79"/>
        <v>556.05399213491273</v>
      </c>
      <c r="AH16" s="13">
        <v>39.5625</v>
      </c>
      <c r="AI16">
        <f t="shared" si="12"/>
        <v>595.61649213491273</v>
      </c>
      <c r="AJ16" s="17">
        <f>AI16*0.000929</f>
        <v>0.55332772119333395</v>
      </c>
      <c r="AK16" s="8">
        <f t="shared" si="13"/>
        <v>595.06316441371939</v>
      </c>
      <c r="AL16" s="8">
        <f t="shared" si="80"/>
        <v>590.15798413360028</v>
      </c>
      <c r="AM16" s="13">
        <v>39.5625</v>
      </c>
      <c r="AN16">
        <f t="shared" si="14"/>
        <v>629.72048413360028</v>
      </c>
      <c r="AO16" s="17">
        <f>AN16*0.000929</f>
        <v>0.58501032976011469</v>
      </c>
      <c r="AP16" s="8">
        <f t="shared" si="15"/>
        <v>629.13547380384011</v>
      </c>
      <c r="AQ16" s="8">
        <f t="shared" si="81"/>
        <v>625.23732351394676</v>
      </c>
      <c r="AR16" s="12">
        <v>41.875</v>
      </c>
      <c r="AS16">
        <f t="shared" si="16"/>
        <v>667.11232351394676</v>
      </c>
      <c r="AT16" s="17">
        <f>AS16*0.000929</f>
        <v>0.61974734854445657</v>
      </c>
      <c r="AU16" s="8">
        <f t="shared" si="17"/>
        <v>666.49257616540228</v>
      </c>
      <c r="AV16" s="8">
        <f t="shared" si="82"/>
        <v>655.67462296877397</v>
      </c>
      <c r="AW16" s="12">
        <v>39.2578125</v>
      </c>
      <c r="AX16">
        <f t="shared" si="18"/>
        <v>694.93243546877397</v>
      </c>
      <c r="AY16" s="17">
        <f>AX16*0.000929</f>
        <v>0.64559223255049103</v>
      </c>
      <c r="AZ16" s="8">
        <f t="shared" si="19"/>
        <v>694.28684323622349</v>
      </c>
      <c r="BA16" s="8">
        <f t="shared" si="83"/>
        <v>683.47961496250855</v>
      </c>
      <c r="BB16" s="12">
        <v>36.80419921875</v>
      </c>
      <c r="BC16">
        <f t="shared" si="20"/>
        <v>720.28381418125855</v>
      </c>
      <c r="BD16" s="17">
        <f>BC16*0.000929</f>
        <v>0.66914366337438924</v>
      </c>
      <c r="BE16" s="8">
        <f t="shared" si="21"/>
        <v>719.61467051788418</v>
      </c>
      <c r="BF16" s="8">
        <f t="shared" si="84"/>
        <v>453.46122022278428</v>
      </c>
      <c r="BG16">
        <v>34.503936767578125</v>
      </c>
      <c r="BH16">
        <f t="shared" si="22"/>
        <v>487.9651569903624</v>
      </c>
      <c r="BI16" s="17">
        <f>BH16*0.000929</f>
        <v>0.45331963084404669</v>
      </c>
      <c r="BJ16" s="8">
        <f t="shared" si="23"/>
        <v>487.51183735951838</v>
      </c>
      <c r="BK16" s="8">
        <f t="shared" si="85"/>
        <v>447.65737055575448</v>
      </c>
      <c r="BL16">
        <v>32.347440719604492</v>
      </c>
      <c r="BM16">
        <f t="shared" si="24"/>
        <v>480.00481127535897</v>
      </c>
      <c r="BN16" s="17">
        <f>BM16*0.000929</f>
        <v>0.44592446967480848</v>
      </c>
      <c r="BO16" s="8">
        <f t="shared" si="25"/>
        <v>479.55888680568415</v>
      </c>
      <c r="BP16" s="8">
        <f t="shared" si="86"/>
        <v>394.95979892672176</v>
      </c>
      <c r="BQ16">
        <v>23.129023611545563</v>
      </c>
      <c r="BR16">
        <f t="shared" si="26"/>
        <v>418.08882253826732</v>
      </c>
      <c r="BS16" s="17">
        <f>BR16*0.000929</f>
        <v>0.38840451613805038</v>
      </c>
      <c r="BT16" s="8">
        <f t="shared" si="27"/>
        <v>417.70041802212927</v>
      </c>
      <c r="BU16" s="8">
        <f t="shared" si="87"/>
        <v>388.84905515853887</v>
      </c>
      <c r="BV16">
        <v>21.683459635823965</v>
      </c>
      <c r="BW16">
        <f t="shared" si="28"/>
        <v>410.53251479436284</v>
      </c>
      <c r="BX16" s="17">
        <f>BW16*0.000929</f>
        <v>0.38138470624396309</v>
      </c>
      <c r="BY16" s="8">
        <f t="shared" si="29"/>
        <v>410.15113008811886</v>
      </c>
      <c r="BZ16" s="8">
        <f t="shared" si="88"/>
        <v>315.63424309733182</v>
      </c>
      <c r="CA16">
        <v>20.328243408584967</v>
      </c>
      <c r="CB16">
        <f t="shared" si="30"/>
        <v>335.96248650591679</v>
      </c>
      <c r="CC16" s="17">
        <f>CB16*0.000929</f>
        <v>0.31210914996399669</v>
      </c>
      <c r="CD16" s="8">
        <f t="shared" si="31"/>
        <v>335.6503773559528</v>
      </c>
      <c r="CE16" s="8">
        <f t="shared" si="89"/>
        <v>339.35560929597733</v>
      </c>
      <c r="CF16">
        <v>23.31432710889203</v>
      </c>
      <c r="CG16">
        <f t="shared" si="32"/>
        <v>362.66993640486936</v>
      </c>
      <c r="CH16" s="17">
        <f>CG16*0.000929</f>
        <v>0.33692037092012367</v>
      </c>
      <c r="CI16" s="8">
        <f t="shared" si="33"/>
        <v>362.33301603394926</v>
      </c>
      <c r="CJ16" s="8">
        <f t="shared" si="90"/>
        <v>366.04499474544485</v>
      </c>
      <c r="CK16">
        <v>26.113780577929901</v>
      </c>
      <c r="CL16">
        <f t="shared" si="34"/>
        <v>392.15877532337475</v>
      </c>
      <c r="CM16" s="17">
        <f>CL16*0.000929</f>
        <v>0.36431550227541515</v>
      </c>
      <c r="CN16" s="8">
        <f t="shared" si="35"/>
        <v>391.79445982109934</v>
      </c>
      <c r="CO16" s="8">
        <f t="shared" si="91"/>
        <v>180.03606296691063</v>
      </c>
      <c r="CP16">
        <v>13.823923445954733</v>
      </c>
      <c r="CQ16">
        <f t="shared" si="36"/>
        <v>193.85998641286537</v>
      </c>
      <c r="CR16" s="17">
        <f>CQ16*0.000929</f>
        <v>0.18009592737755192</v>
      </c>
      <c r="CS16" s="8">
        <f t="shared" si="37"/>
        <v>193.67989048548782</v>
      </c>
      <c r="CT16" s="8">
        <f t="shared" si="92"/>
        <v>334.31306924756234</v>
      </c>
      <c r="CU16">
        <v>22.935113048738742</v>
      </c>
      <c r="CV16">
        <f t="shared" si="38"/>
        <v>357.24818229630108</v>
      </c>
      <c r="CW16" s="17">
        <f>CV16*0.000929</f>
        <v>0.33188356135326369</v>
      </c>
      <c r="CX16" s="8">
        <f t="shared" si="39"/>
        <v>356.91629873494782</v>
      </c>
      <c r="CY16" s="8">
        <f t="shared" si="93"/>
        <v>500.13127995387214</v>
      </c>
      <c r="CZ16">
        <v>31.317407483300038</v>
      </c>
      <c r="DA16">
        <f t="shared" si="40"/>
        <v>531.44868743717223</v>
      </c>
      <c r="DB16" s="17">
        <f>DA16*0.000929</f>
        <v>0.49371583062913299</v>
      </c>
      <c r="DC16" s="8">
        <f t="shared" si="41"/>
        <v>530.95497160654304</v>
      </c>
      <c r="DD16" s="8">
        <f t="shared" si="94"/>
        <v>613.59405915380262</v>
      </c>
      <c r="DE16">
        <v>36.298003026331564</v>
      </c>
      <c r="DF16">
        <f t="shared" si="42"/>
        <v>649.89206218013419</v>
      </c>
      <c r="DG16" s="17">
        <f>DF16*0.000929</f>
        <v>0.60374972576534469</v>
      </c>
      <c r="DH16" s="8">
        <f t="shared" si="43"/>
        <v>649.28831245436879</v>
      </c>
      <c r="DI16" s="8">
        <f t="shared" si="95"/>
        <v>733.35323771975641</v>
      </c>
      <c r="DJ16">
        <v>40.880150925920596</v>
      </c>
      <c r="DK16">
        <f t="shared" si="44"/>
        <v>774.233388645677</v>
      </c>
      <c r="DL16" s="17">
        <f>DK16*0.000929</f>
        <v>0.71926281805183401</v>
      </c>
      <c r="DM16" s="8">
        <f t="shared" si="45"/>
        <v>773.51412582762521</v>
      </c>
      <c r="DN16" s="8">
        <f t="shared" si="96"/>
        <v>822.73465999086886</v>
      </c>
      <c r="DO16">
        <v>44.261629055029054</v>
      </c>
      <c r="DP16">
        <f t="shared" si="46"/>
        <v>866.99628904589792</v>
      </c>
      <c r="DQ16" s="17">
        <f>DP16*0.000929</f>
        <v>0.80543955252363919</v>
      </c>
      <c r="DR16" s="8">
        <f t="shared" si="47"/>
        <v>866.19084949337423</v>
      </c>
      <c r="DS16" s="8">
        <f t="shared" si="97"/>
        <v>822.73465999086886</v>
      </c>
      <c r="DT16">
        <v>44.261629055029054</v>
      </c>
      <c r="DU16">
        <f t="shared" si="48"/>
        <v>866.99628904589792</v>
      </c>
      <c r="DV16" s="17">
        <f>DU16*0.000929</f>
        <v>0.80543955252363919</v>
      </c>
      <c r="DW16" s="8">
        <f t="shared" si="49"/>
        <v>866.19084949337423</v>
      </c>
      <c r="DX16" s="8">
        <f t="shared" si="98"/>
        <v>822.73465999086886</v>
      </c>
      <c r="DY16">
        <v>44.261629055029054</v>
      </c>
      <c r="DZ16">
        <f t="shared" si="50"/>
        <v>866.99628904589792</v>
      </c>
      <c r="EA16" s="17">
        <f>DZ16*0.000929</f>
        <v>0.80543955252363919</v>
      </c>
      <c r="EB16" s="8">
        <f t="shared" si="51"/>
        <v>866.19084949337423</v>
      </c>
      <c r="EC16" s="8">
        <f t="shared" si="99"/>
        <v>822.73465999086886</v>
      </c>
      <c r="ED16">
        <v>44.261629055029054</v>
      </c>
      <c r="EE16">
        <f t="shared" si="52"/>
        <v>866.99628904589792</v>
      </c>
      <c r="EF16" s="17">
        <f>EE16*0.000929</f>
        <v>0.80543955252363919</v>
      </c>
      <c r="EG16" s="8">
        <f t="shared" si="53"/>
        <v>866.19084949337423</v>
      </c>
      <c r="EH16" s="8">
        <f t="shared" si="100"/>
        <v>822.73465999086886</v>
      </c>
      <c r="EI16">
        <v>44.261629055029054</v>
      </c>
      <c r="EJ16">
        <f t="shared" si="54"/>
        <v>866.99628904589792</v>
      </c>
      <c r="EK16" s="17">
        <f>EJ16*0.000929</f>
        <v>0.80543955252363919</v>
      </c>
      <c r="EL16" s="8">
        <f t="shared" si="55"/>
        <v>866.19084949337423</v>
      </c>
      <c r="EM16" s="8">
        <f t="shared" si="101"/>
        <v>822.73465999086886</v>
      </c>
      <c r="EN16">
        <v>44.261629055029054</v>
      </c>
      <c r="EO16">
        <f t="shared" si="56"/>
        <v>866.99628904589792</v>
      </c>
      <c r="EP16" s="17">
        <f>EO16*0.000929</f>
        <v>0.80543955252363919</v>
      </c>
      <c r="EQ16" s="8">
        <f t="shared" si="57"/>
        <v>866.19084949337423</v>
      </c>
      <c r="ER16" s="8">
        <f t="shared" si="102"/>
        <v>822.73465999086886</v>
      </c>
      <c r="ES16">
        <v>44.261629055029054</v>
      </c>
      <c r="ET16">
        <f t="shared" si="58"/>
        <v>866.99628904589792</v>
      </c>
      <c r="EU16" s="17">
        <f>ET16*0.000929</f>
        <v>0.80543955252363919</v>
      </c>
      <c r="EV16" s="8">
        <f t="shared" si="59"/>
        <v>866.19084949337423</v>
      </c>
      <c r="EW16" s="8">
        <f t="shared" si="103"/>
        <v>822.73465999086886</v>
      </c>
      <c r="EX16">
        <v>44.261629055029054</v>
      </c>
      <c r="EY16">
        <f t="shared" si="60"/>
        <v>866.99628904589792</v>
      </c>
      <c r="EZ16" s="17">
        <f>EY16*0.000929</f>
        <v>0.80543955252363919</v>
      </c>
      <c r="FA16" s="8">
        <f t="shared" si="61"/>
        <v>866.19084949337423</v>
      </c>
      <c r="FB16" s="8">
        <f t="shared" si="104"/>
        <v>822.73465999086886</v>
      </c>
      <c r="FC16">
        <v>44.261629055029054</v>
      </c>
      <c r="FD16">
        <f t="shared" si="62"/>
        <v>866.99628904589792</v>
      </c>
      <c r="FE16" s="17">
        <f>FD16*0.000929</f>
        <v>0.80543955252363919</v>
      </c>
      <c r="FF16" s="8">
        <f t="shared" si="63"/>
        <v>866.19084949337423</v>
      </c>
      <c r="FG16" s="8">
        <f t="shared" si="105"/>
        <v>822.73465999086886</v>
      </c>
      <c r="FH16">
        <v>44.261629055029054</v>
      </c>
      <c r="FI16">
        <f t="shared" si="64"/>
        <v>866.99628904589792</v>
      </c>
      <c r="FJ16" s="17">
        <f>FI16*0.000929</f>
        <v>0.80543955252363919</v>
      </c>
      <c r="FK16" s="8">
        <f t="shared" si="65"/>
        <v>866.19084949337423</v>
      </c>
      <c r="FL16" s="8">
        <f t="shared" si="106"/>
        <v>822.73465999086886</v>
      </c>
      <c r="FM16">
        <v>44.261629055029054</v>
      </c>
      <c r="FN16">
        <f t="shared" si="66"/>
        <v>866.99628904589792</v>
      </c>
      <c r="FO16" s="17">
        <f>FN16*0.000929</f>
        <v>0.80543955252363919</v>
      </c>
      <c r="FP16" s="8">
        <f t="shared" si="67"/>
        <v>866.19084949337423</v>
      </c>
      <c r="FQ16" s="8">
        <f t="shared" si="107"/>
        <v>822.73465999086886</v>
      </c>
      <c r="FR16">
        <v>44.261629055029054</v>
      </c>
      <c r="FS16">
        <f t="shared" si="68"/>
        <v>866.99628904589792</v>
      </c>
      <c r="FT16" s="17">
        <f>FS16*0.000929</f>
        <v>0.80543955252363919</v>
      </c>
      <c r="FU16" s="8">
        <f t="shared" si="69"/>
        <v>866.19084949337423</v>
      </c>
      <c r="FV16" s="8">
        <f t="shared" si="108"/>
        <v>822.73465999086886</v>
      </c>
      <c r="FW16">
        <v>44.261629055029054</v>
      </c>
      <c r="FX16">
        <f t="shared" si="70"/>
        <v>866.99628904589792</v>
      </c>
      <c r="FY16" s="17">
        <f>FX16*0.000929</f>
        <v>0.80543955252363919</v>
      </c>
      <c r="FZ16" s="8">
        <f t="shared" si="71"/>
        <v>866.19084949337423</v>
      </c>
      <c r="GA16" s="8">
        <f t="shared" si="109"/>
        <v>822.73465999086886</v>
      </c>
      <c r="GB16">
        <v>44.261629055029054</v>
      </c>
      <c r="GC16">
        <f t="shared" si="72"/>
        <v>866.99628904589792</v>
      </c>
      <c r="GD16" s="17">
        <f>GC16*0.000929</f>
        <v>0.80543955252363919</v>
      </c>
      <c r="GE16" s="8">
        <f t="shared" si="73"/>
        <v>866.19084949337423</v>
      </c>
      <c r="GF16" s="8">
        <f t="shared" si="110"/>
        <v>822.73465999086886</v>
      </c>
    </row>
    <row r="17" spans="1:188" ht="15" x14ac:dyDescent="0.25">
      <c r="A17" s="17">
        <v>31</v>
      </c>
      <c r="C17">
        <v>325</v>
      </c>
      <c r="D17" s="12">
        <v>39.5625</v>
      </c>
      <c r="E17">
        <f t="shared" si="0"/>
        <v>364.5625</v>
      </c>
      <c r="F17" s="17">
        <f>E17*0.000929</f>
        <v>0.3386785625</v>
      </c>
      <c r="G17" s="8">
        <f t="shared" si="1"/>
        <v>364.22382143750002</v>
      </c>
      <c r="H17" s="8">
        <f t="shared" si="74"/>
        <v>364.22382143750002</v>
      </c>
      <c r="I17" s="12">
        <v>39.5625</v>
      </c>
      <c r="J17" s="7">
        <f t="shared" si="2"/>
        <v>403.78632143750002</v>
      </c>
      <c r="K17" s="17">
        <f>J17*0.000929</f>
        <v>0.37511749261543753</v>
      </c>
      <c r="L17" s="8">
        <f t="shared" si="3"/>
        <v>403.41120394488456</v>
      </c>
      <c r="M17" s="8">
        <f t="shared" si="75"/>
        <v>399.427921417785</v>
      </c>
      <c r="N17" s="13">
        <v>39.5625</v>
      </c>
      <c r="O17">
        <f t="shared" si="4"/>
        <v>438.990421417785</v>
      </c>
      <c r="P17" s="17">
        <f>O17*0.000929</f>
        <v>0.40782210149712228</v>
      </c>
      <c r="Q17" s="8">
        <f t="shared" si="5"/>
        <v>438.58259931628788</v>
      </c>
      <c r="R17" s="8">
        <f t="shared" si="76"/>
        <v>445.58808086495435</v>
      </c>
      <c r="S17" s="13">
        <v>39.5625</v>
      </c>
      <c r="T17">
        <f t="shared" si="6"/>
        <v>485.15058086495435</v>
      </c>
      <c r="U17" s="17">
        <f>T17*0.000929</f>
        <v>0.4507048896235426</v>
      </c>
      <c r="V17" s="8">
        <f t="shared" si="7"/>
        <v>484.69987597533083</v>
      </c>
      <c r="W17" s="8">
        <f t="shared" si="77"/>
        <v>490.71765876439122</v>
      </c>
      <c r="X17" s="13">
        <v>39.5625</v>
      </c>
      <c r="Y17">
        <f t="shared" si="8"/>
        <v>530.28015876439122</v>
      </c>
      <c r="Z17" s="17">
        <f>Y17*0.000929</f>
        <v>0.49263026749211947</v>
      </c>
      <c r="AA17" s="8">
        <f t="shared" si="9"/>
        <v>529.78752849689909</v>
      </c>
      <c r="AB17" s="8">
        <f t="shared" si="78"/>
        <v>536.81117670329763</v>
      </c>
      <c r="AC17" s="13">
        <v>39.5625</v>
      </c>
      <c r="AD17">
        <f t="shared" si="10"/>
        <v>576.37367670329763</v>
      </c>
      <c r="AE17" s="17">
        <f>AD17*0.000929</f>
        <v>0.53545114565736351</v>
      </c>
      <c r="AF17" s="8">
        <f t="shared" si="11"/>
        <v>575.83822555764027</v>
      </c>
      <c r="AG17" s="8">
        <f t="shared" si="79"/>
        <v>582.87104637410857</v>
      </c>
      <c r="AH17" s="13">
        <v>39.5625</v>
      </c>
      <c r="AI17">
        <f t="shared" si="12"/>
        <v>622.43354637410857</v>
      </c>
      <c r="AJ17" s="17">
        <f>AI17*0.000929</f>
        <v>0.57824076458154683</v>
      </c>
      <c r="AK17" s="8">
        <f t="shared" si="13"/>
        <v>621.85530560952702</v>
      </c>
      <c r="AL17" s="8">
        <f t="shared" si="80"/>
        <v>595.06316441371939</v>
      </c>
      <c r="AM17" s="13">
        <v>39.5625</v>
      </c>
      <c r="AN17">
        <f t="shared" si="14"/>
        <v>634.62566441371939</v>
      </c>
      <c r="AO17" s="17">
        <f>AN17*0.000929</f>
        <v>0.58956724224034529</v>
      </c>
      <c r="AP17" s="8">
        <f t="shared" si="15"/>
        <v>634.03609717147901</v>
      </c>
      <c r="AQ17" s="8">
        <f t="shared" si="81"/>
        <v>629.13547380384011</v>
      </c>
      <c r="AR17" s="12">
        <v>35.625</v>
      </c>
      <c r="AS17">
        <f t="shared" si="16"/>
        <v>664.76047380384011</v>
      </c>
      <c r="AT17" s="17">
        <f>AS17*0.000929</f>
        <v>0.61756248016376747</v>
      </c>
      <c r="AU17" s="8">
        <f t="shared" si="17"/>
        <v>664.14291132367634</v>
      </c>
      <c r="AV17" s="8">
        <f t="shared" si="82"/>
        <v>666.49257616540228</v>
      </c>
      <c r="AW17" s="12">
        <v>39.2578125</v>
      </c>
      <c r="AX17">
        <f t="shared" si="18"/>
        <v>705.75038866540228</v>
      </c>
      <c r="AY17" s="17">
        <f>AX17*0.000929</f>
        <v>0.6556421110701588</v>
      </c>
      <c r="AZ17" s="8">
        <f t="shared" si="19"/>
        <v>705.09474655433212</v>
      </c>
      <c r="BA17" s="8">
        <f t="shared" si="83"/>
        <v>694.28684323622349</v>
      </c>
      <c r="BB17" s="12">
        <v>36.80419921875</v>
      </c>
      <c r="BC17">
        <f t="shared" si="20"/>
        <v>731.09104245497349</v>
      </c>
      <c r="BD17" s="17">
        <f>BC17*0.000929</f>
        <v>0.67918357844067034</v>
      </c>
      <c r="BE17" s="8">
        <f t="shared" si="21"/>
        <v>730.41185887653285</v>
      </c>
      <c r="BF17" s="8">
        <f t="shared" si="84"/>
        <v>719.61467051788418</v>
      </c>
      <c r="BG17">
        <v>34.503936767578125</v>
      </c>
      <c r="BH17">
        <f t="shared" si="22"/>
        <v>754.1186072854623</v>
      </c>
      <c r="BI17" s="17">
        <f>BH17*0.000929</f>
        <v>0.7005761861681945</v>
      </c>
      <c r="BJ17" s="8">
        <f t="shared" si="23"/>
        <v>753.41803109929413</v>
      </c>
      <c r="BK17" s="8">
        <f t="shared" si="85"/>
        <v>487.51183735951838</v>
      </c>
      <c r="BL17">
        <v>32.347440719604492</v>
      </c>
      <c r="BM17">
        <f t="shared" si="24"/>
        <v>519.85927807912287</v>
      </c>
      <c r="BN17" s="17">
        <f>BM17*0.000929</f>
        <v>0.48294926933550514</v>
      </c>
      <c r="BO17" s="8">
        <f t="shared" si="25"/>
        <v>519.37632880978742</v>
      </c>
      <c r="BP17" s="8">
        <f t="shared" si="86"/>
        <v>479.55888680568415</v>
      </c>
      <c r="BQ17">
        <v>30.325725674629211</v>
      </c>
      <c r="BR17">
        <f t="shared" si="26"/>
        <v>509.88461248031336</v>
      </c>
      <c r="BS17" s="17">
        <f>BR17*0.000929</f>
        <v>0.47368280499421112</v>
      </c>
      <c r="BT17" s="8">
        <f t="shared" si="27"/>
        <v>509.41092967531915</v>
      </c>
      <c r="BU17" s="8">
        <f t="shared" si="87"/>
        <v>417.70041802212927</v>
      </c>
      <c r="BV17">
        <v>21.683459635823965</v>
      </c>
      <c r="BW17">
        <f t="shared" si="28"/>
        <v>439.38387765795324</v>
      </c>
      <c r="BX17" s="17">
        <f>BW17*0.000929</f>
        <v>0.40818762234423855</v>
      </c>
      <c r="BY17" s="8">
        <f t="shared" si="29"/>
        <v>438.97569003560898</v>
      </c>
      <c r="BZ17" s="8">
        <f t="shared" si="88"/>
        <v>410.15113008811886</v>
      </c>
      <c r="CA17">
        <v>20.328243408584967</v>
      </c>
      <c r="CB17">
        <f t="shared" si="30"/>
        <v>430.47937349670383</v>
      </c>
      <c r="CC17" s="17">
        <f>CB17*0.000929</f>
        <v>0.39991533797843787</v>
      </c>
      <c r="CD17" s="8">
        <f t="shared" si="31"/>
        <v>430.0794581587254</v>
      </c>
      <c r="CE17" s="8">
        <f t="shared" si="89"/>
        <v>335.6503773559528</v>
      </c>
      <c r="CF17">
        <v>19.057728195548407</v>
      </c>
      <c r="CG17">
        <f t="shared" si="32"/>
        <v>354.70810555150121</v>
      </c>
      <c r="CH17" s="17">
        <f>CG17*0.000929</f>
        <v>0.32952383005734465</v>
      </c>
      <c r="CI17" s="8">
        <f t="shared" si="33"/>
        <v>354.37858172144388</v>
      </c>
      <c r="CJ17" s="8">
        <f t="shared" si="90"/>
        <v>362.33301603394926</v>
      </c>
      <c r="CK17">
        <v>21.857181664586278</v>
      </c>
      <c r="CL17">
        <f t="shared" si="34"/>
        <v>384.19019769853554</v>
      </c>
      <c r="CM17" s="17">
        <f>CL17*0.000929</f>
        <v>0.35691269366193951</v>
      </c>
      <c r="CN17" s="8">
        <f t="shared" si="35"/>
        <v>383.83328500487363</v>
      </c>
      <c r="CO17" s="8">
        <f t="shared" si="91"/>
        <v>391.79445982109934</v>
      </c>
      <c r="CP17">
        <v>24.481669291809283</v>
      </c>
      <c r="CQ17">
        <f t="shared" si="36"/>
        <v>416.27612911290862</v>
      </c>
      <c r="CR17" s="17">
        <f>CQ17*0.000929</f>
        <v>0.38672052394589213</v>
      </c>
      <c r="CS17" s="8">
        <f t="shared" si="37"/>
        <v>415.88940858896274</v>
      </c>
      <c r="CT17" s="8">
        <f t="shared" si="92"/>
        <v>193.67989048548782</v>
      </c>
      <c r="CU17">
        <v>12.959928230582562</v>
      </c>
      <c r="CV17">
        <f t="shared" si="38"/>
        <v>206.63981871607038</v>
      </c>
      <c r="CW17" s="17">
        <f>CV17*0.000929</f>
        <v>0.19196839158722939</v>
      </c>
      <c r="CX17" s="8">
        <f t="shared" si="39"/>
        <v>206.44785032448314</v>
      </c>
      <c r="CY17" s="8">
        <f t="shared" si="93"/>
        <v>356.91629873494782</v>
      </c>
      <c r="CZ17">
        <v>21.501668483192571</v>
      </c>
      <c r="DA17">
        <f t="shared" si="40"/>
        <v>378.4179672181404</v>
      </c>
      <c r="DB17" s="17">
        <f>DA17*0.000929</f>
        <v>0.35155029154565243</v>
      </c>
      <c r="DC17" s="8">
        <f t="shared" si="41"/>
        <v>378.06641692659474</v>
      </c>
      <c r="DD17" s="8">
        <f t="shared" si="94"/>
        <v>530.95497160654304</v>
      </c>
      <c r="DE17">
        <v>29.360069515593786</v>
      </c>
      <c r="DF17">
        <f t="shared" si="42"/>
        <v>560.31504112213679</v>
      </c>
      <c r="DG17" s="17">
        <f>DF17*0.000929</f>
        <v>0.5205326732024651</v>
      </c>
      <c r="DH17" s="8">
        <f t="shared" si="43"/>
        <v>559.79450844893438</v>
      </c>
      <c r="DI17" s="8">
        <f t="shared" si="95"/>
        <v>649.28831245436879</v>
      </c>
      <c r="DJ17">
        <v>34.029377837185841</v>
      </c>
      <c r="DK17">
        <f t="shared" si="44"/>
        <v>683.31769029155464</v>
      </c>
      <c r="DL17" s="17">
        <f>DK17*0.000929</f>
        <v>0.6348021342808543</v>
      </c>
      <c r="DM17" s="8">
        <f t="shared" si="45"/>
        <v>682.68288815727374</v>
      </c>
      <c r="DN17" s="8">
        <f t="shared" si="96"/>
        <v>773.51412582762521</v>
      </c>
      <c r="DO17">
        <v>38.325141493050559</v>
      </c>
      <c r="DP17">
        <f t="shared" si="46"/>
        <v>811.83926732067573</v>
      </c>
      <c r="DQ17" s="17">
        <f>DP17*0.000929</f>
        <v>0.75419867934090778</v>
      </c>
      <c r="DR17" s="8">
        <f t="shared" si="47"/>
        <v>811.08506864133483</v>
      </c>
      <c r="DS17" s="8">
        <f t="shared" si="97"/>
        <v>866.19084949337423</v>
      </c>
      <c r="DT17">
        <v>41.495277239089738</v>
      </c>
      <c r="DU17">
        <f t="shared" si="48"/>
        <v>907.686126732464</v>
      </c>
      <c r="DV17" s="17">
        <f>DU17*0.000929</f>
        <v>0.84324041173445907</v>
      </c>
      <c r="DW17" s="8">
        <f t="shared" si="49"/>
        <v>906.84288632072958</v>
      </c>
      <c r="DX17" s="8">
        <f t="shared" si="98"/>
        <v>866.19084949337423</v>
      </c>
      <c r="DY17">
        <v>41.495277239089738</v>
      </c>
      <c r="DZ17">
        <f t="shared" si="50"/>
        <v>907.686126732464</v>
      </c>
      <c r="EA17" s="17">
        <f>DZ17*0.000929</f>
        <v>0.84324041173445907</v>
      </c>
      <c r="EB17" s="8">
        <f t="shared" si="51"/>
        <v>906.84288632072958</v>
      </c>
      <c r="EC17" s="8">
        <f t="shared" si="99"/>
        <v>866.19084949337423</v>
      </c>
      <c r="ED17">
        <v>41.495277239089738</v>
      </c>
      <c r="EE17">
        <f t="shared" si="52"/>
        <v>907.686126732464</v>
      </c>
      <c r="EF17" s="17">
        <f>EE17*0.000929</f>
        <v>0.84324041173445907</v>
      </c>
      <c r="EG17" s="8">
        <f t="shared" si="53"/>
        <v>906.84288632072958</v>
      </c>
      <c r="EH17" s="8">
        <f t="shared" si="100"/>
        <v>866.19084949337423</v>
      </c>
      <c r="EI17">
        <v>41.495277239089738</v>
      </c>
      <c r="EJ17">
        <f t="shared" si="54"/>
        <v>907.686126732464</v>
      </c>
      <c r="EK17" s="17">
        <f>EJ17*0.000929</f>
        <v>0.84324041173445907</v>
      </c>
      <c r="EL17" s="8">
        <f t="shared" si="55"/>
        <v>906.84288632072958</v>
      </c>
      <c r="EM17" s="8">
        <f t="shared" si="101"/>
        <v>866.19084949337423</v>
      </c>
      <c r="EN17">
        <v>41.495277239089738</v>
      </c>
      <c r="EO17">
        <f t="shared" si="56"/>
        <v>907.686126732464</v>
      </c>
      <c r="EP17" s="17">
        <f>EO17*0.000929</f>
        <v>0.84324041173445907</v>
      </c>
      <c r="EQ17" s="8">
        <f t="shared" si="57"/>
        <v>906.84288632072958</v>
      </c>
      <c r="ER17" s="8">
        <f t="shared" si="102"/>
        <v>866.19084949337423</v>
      </c>
      <c r="ES17">
        <v>41.495277239089738</v>
      </c>
      <c r="ET17">
        <f t="shared" si="58"/>
        <v>907.686126732464</v>
      </c>
      <c r="EU17" s="17">
        <f>ET17*0.000929</f>
        <v>0.84324041173445907</v>
      </c>
      <c r="EV17" s="8">
        <f t="shared" si="59"/>
        <v>906.84288632072958</v>
      </c>
      <c r="EW17" s="8">
        <f t="shared" si="103"/>
        <v>866.19084949337423</v>
      </c>
      <c r="EX17">
        <v>41.495277239089738</v>
      </c>
      <c r="EY17">
        <f t="shared" si="60"/>
        <v>907.686126732464</v>
      </c>
      <c r="EZ17" s="17">
        <f>EY17*0.000929</f>
        <v>0.84324041173445907</v>
      </c>
      <c r="FA17" s="8">
        <f t="shared" si="61"/>
        <v>906.84288632072958</v>
      </c>
      <c r="FB17" s="8">
        <f t="shared" si="104"/>
        <v>866.19084949337423</v>
      </c>
      <c r="FC17">
        <v>41.495277239089738</v>
      </c>
      <c r="FD17">
        <f t="shared" si="62"/>
        <v>907.686126732464</v>
      </c>
      <c r="FE17" s="17">
        <f>FD17*0.000929</f>
        <v>0.84324041173445907</v>
      </c>
      <c r="FF17" s="8">
        <f t="shared" si="63"/>
        <v>906.84288632072958</v>
      </c>
      <c r="FG17" s="8">
        <f t="shared" si="105"/>
        <v>866.19084949337423</v>
      </c>
      <c r="FH17">
        <v>41.495277239089738</v>
      </c>
      <c r="FI17">
        <f t="shared" si="64"/>
        <v>907.686126732464</v>
      </c>
      <c r="FJ17" s="17">
        <f>FI17*0.000929</f>
        <v>0.84324041173445907</v>
      </c>
      <c r="FK17" s="8">
        <f t="shared" si="65"/>
        <v>906.84288632072958</v>
      </c>
      <c r="FL17" s="8">
        <f t="shared" si="106"/>
        <v>866.19084949337423</v>
      </c>
      <c r="FM17">
        <v>41.495277239089738</v>
      </c>
      <c r="FN17">
        <f t="shared" si="66"/>
        <v>907.686126732464</v>
      </c>
      <c r="FO17" s="17">
        <f>FN17*0.000929</f>
        <v>0.84324041173445907</v>
      </c>
      <c r="FP17" s="8">
        <f t="shared" si="67"/>
        <v>906.84288632072958</v>
      </c>
      <c r="FQ17" s="8">
        <f t="shared" si="107"/>
        <v>866.19084949337423</v>
      </c>
      <c r="FR17">
        <v>41.495277239089738</v>
      </c>
      <c r="FS17">
        <f t="shared" si="68"/>
        <v>907.686126732464</v>
      </c>
      <c r="FT17" s="17">
        <f>FS17*0.000929</f>
        <v>0.84324041173445907</v>
      </c>
      <c r="FU17" s="8">
        <f t="shared" si="69"/>
        <v>906.84288632072958</v>
      </c>
      <c r="FV17" s="8">
        <f t="shared" si="108"/>
        <v>866.19084949337423</v>
      </c>
      <c r="FW17">
        <v>41.495277239089738</v>
      </c>
      <c r="FX17">
        <f t="shared" si="70"/>
        <v>907.686126732464</v>
      </c>
      <c r="FY17" s="17">
        <f>FX17*0.000929</f>
        <v>0.84324041173445907</v>
      </c>
      <c r="FZ17" s="8">
        <f t="shared" si="71"/>
        <v>906.84288632072958</v>
      </c>
      <c r="GA17" s="8">
        <f t="shared" si="109"/>
        <v>866.19084949337423</v>
      </c>
      <c r="GB17">
        <v>41.495277239089738</v>
      </c>
      <c r="GC17">
        <f t="shared" si="72"/>
        <v>907.686126732464</v>
      </c>
      <c r="GD17" s="17">
        <f>GC17*0.000929</f>
        <v>0.84324041173445907</v>
      </c>
      <c r="GE17" s="8">
        <f t="shared" si="73"/>
        <v>906.84288632072958</v>
      </c>
      <c r="GF17" s="8">
        <f t="shared" si="110"/>
        <v>866.19084949337423</v>
      </c>
    </row>
    <row r="18" spans="1:188" ht="15" x14ac:dyDescent="0.25">
      <c r="A18" s="17">
        <v>32</v>
      </c>
      <c r="C18">
        <v>325</v>
      </c>
      <c r="D18" s="12">
        <v>39.5625</v>
      </c>
      <c r="E18">
        <f t="shared" si="0"/>
        <v>364.5625</v>
      </c>
      <c r="F18" s="17">
        <f>E18*0.000929</f>
        <v>0.3386785625</v>
      </c>
      <c r="G18" s="8">
        <f t="shared" si="1"/>
        <v>364.22382143750002</v>
      </c>
      <c r="H18" s="8">
        <f t="shared" si="74"/>
        <v>364.22382143750002</v>
      </c>
      <c r="I18" s="12">
        <v>39.5625</v>
      </c>
      <c r="J18" s="7">
        <f t="shared" si="2"/>
        <v>403.78632143750002</v>
      </c>
      <c r="K18" s="17">
        <f>J18*0.000929</f>
        <v>0.37511749261543753</v>
      </c>
      <c r="L18" s="8">
        <f t="shared" si="3"/>
        <v>403.41120394488456</v>
      </c>
      <c r="M18" s="8">
        <f t="shared" si="75"/>
        <v>403.41120394488456</v>
      </c>
      <c r="N18" s="13">
        <v>39.5625</v>
      </c>
      <c r="O18">
        <f t="shared" si="4"/>
        <v>442.97370394488456</v>
      </c>
      <c r="P18" s="17">
        <f>O18*0.000929</f>
        <v>0.41152257096479777</v>
      </c>
      <c r="Q18" s="8">
        <f t="shared" si="5"/>
        <v>442.56218137391977</v>
      </c>
      <c r="R18" s="8">
        <f t="shared" si="76"/>
        <v>438.58259931628788</v>
      </c>
      <c r="S18" s="13">
        <v>39.5625</v>
      </c>
      <c r="T18">
        <f t="shared" si="6"/>
        <v>478.14509931628788</v>
      </c>
      <c r="U18" s="17">
        <f>T18*0.000929</f>
        <v>0.44419679726483147</v>
      </c>
      <c r="V18" s="8">
        <f t="shared" si="7"/>
        <v>477.70090251902303</v>
      </c>
      <c r="W18" s="8">
        <f t="shared" si="77"/>
        <v>484.69987597533083</v>
      </c>
      <c r="X18" s="13">
        <v>39.5625</v>
      </c>
      <c r="Y18">
        <f t="shared" si="8"/>
        <v>524.26237597533077</v>
      </c>
      <c r="Z18" s="17">
        <f>Y18*0.000929</f>
        <v>0.48703974728108229</v>
      </c>
      <c r="AA18" s="8">
        <f t="shared" si="9"/>
        <v>523.7753362280497</v>
      </c>
      <c r="AB18" s="8">
        <f t="shared" si="78"/>
        <v>529.78752849689909</v>
      </c>
      <c r="AC18" s="13">
        <v>39.5625</v>
      </c>
      <c r="AD18">
        <f t="shared" si="10"/>
        <v>569.35002849689909</v>
      </c>
      <c r="AE18" s="17">
        <f>AD18*0.000929</f>
        <v>0.52892617647361928</v>
      </c>
      <c r="AF18" s="8">
        <f t="shared" si="11"/>
        <v>568.82110232042544</v>
      </c>
      <c r="AG18" s="8">
        <f t="shared" si="79"/>
        <v>575.83822555764027</v>
      </c>
      <c r="AH18" s="13">
        <v>39.5625</v>
      </c>
      <c r="AI18">
        <f t="shared" si="12"/>
        <v>615.40072555764027</v>
      </c>
      <c r="AJ18" s="17">
        <f>AI18*0.000929</f>
        <v>0.57170727404304778</v>
      </c>
      <c r="AK18" s="8">
        <f t="shared" si="13"/>
        <v>614.82901828359718</v>
      </c>
      <c r="AL18" s="8">
        <f t="shared" si="80"/>
        <v>621.85530560952702</v>
      </c>
      <c r="AM18" s="13">
        <v>39.5625</v>
      </c>
      <c r="AN18">
        <f t="shared" si="14"/>
        <v>661.41780560952702</v>
      </c>
      <c r="AO18" s="17">
        <f>AN18*0.000929</f>
        <v>0.61445714141125063</v>
      </c>
      <c r="AP18" s="8">
        <f t="shared" si="15"/>
        <v>660.80334846811581</v>
      </c>
      <c r="AQ18" s="8">
        <f t="shared" si="81"/>
        <v>634.03609717147901</v>
      </c>
      <c r="AR18" s="12">
        <v>35.625</v>
      </c>
      <c r="AS18">
        <f t="shared" si="16"/>
        <v>669.66109717147901</v>
      </c>
      <c r="AT18" s="17">
        <f>AS18*0.000929</f>
        <v>0.62211515927230399</v>
      </c>
      <c r="AU18" s="8">
        <f t="shared" si="17"/>
        <v>669.0389820122067</v>
      </c>
      <c r="AV18" s="8">
        <f t="shared" si="82"/>
        <v>664.14291132367634</v>
      </c>
      <c r="AW18" s="12">
        <v>33.3984375</v>
      </c>
      <c r="AX18">
        <f t="shared" si="18"/>
        <v>697.54134882367634</v>
      </c>
      <c r="AY18" s="17">
        <f>AX18*0.000929</f>
        <v>0.6480159130571953</v>
      </c>
      <c r="AZ18" s="8">
        <f t="shared" si="19"/>
        <v>696.89333291061916</v>
      </c>
      <c r="BA18" s="8">
        <f t="shared" si="83"/>
        <v>705.09474655433212</v>
      </c>
      <c r="BB18" s="12">
        <v>36.80419921875</v>
      </c>
      <c r="BC18">
        <f t="shared" si="20"/>
        <v>741.89894577308212</v>
      </c>
      <c r="BD18" s="17">
        <f>BC18*0.000929</f>
        <v>0.68922412062319327</v>
      </c>
      <c r="BE18" s="8">
        <f t="shared" si="21"/>
        <v>741.20972165245894</v>
      </c>
      <c r="BF18" s="8">
        <f t="shared" si="84"/>
        <v>730.41185887653285</v>
      </c>
      <c r="BG18">
        <v>34.503936767578125</v>
      </c>
      <c r="BH18">
        <f t="shared" si="22"/>
        <v>764.91579564411097</v>
      </c>
      <c r="BI18" s="17">
        <f>BH18*0.000929</f>
        <v>0.71060677415337914</v>
      </c>
      <c r="BJ18" s="8">
        <f t="shared" si="23"/>
        <v>764.20518886995762</v>
      </c>
      <c r="BK18" s="8">
        <f t="shared" si="85"/>
        <v>753.41803109929413</v>
      </c>
      <c r="BL18">
        <v>32.347440719604492</v>
      </c>
      <c r="BM18">
        <f t="shared" si="24"/>
        <v>785.76547181889862</v>
      </c>
      <c r="BN18" s="17">
        <f>BM18*0.000929</f>
        <v>0.72997612331975681</v>
      </c>
      <c r="BO18" s="8">
        <f t="shared" si="25"/>
        <v>785.0354956955789</v>
      </c>
      <c r="BP18" s="8">
        <f t="shared" si="86"/>
        <v>519.37632880978742</v>
      </c>
      <c r="BQ18">
        <v>30.325725674629211</v>
      </c>
      <c r="BR18">
        <f t="shared" si="26"/>
        <v>549.70205448441664</v>
      </c>
      <c r="BS18" s="17">
        <f>BR18*0.000929</f>
        <v>0.51067320861602306</v>
      </c>
      <c r="BT18" s="8">
        <f t="shared" si="27"/>
        <v>549.19138127580061</v>
      </c>
      <c r="BU18" s="8">
        <f t="shared" si="87"/>
        <v>509.41092967531915</v>
      </c>
      <c r="BV18">
        <v>28.430367819964886</v>
      </c>
      <c r="BW18">
        <f t="shared" si="28"/>
        <v>537.84129749528404</v>
      </c>
      <c r="BX18" s="17">
        <f>BW18*0.000929</f>
        <v>0.49965456537311886</v>
      </c>
      <c r="BY18" s="8">
        <f t="shared" si="29"/>
        <v>537.3416429299109</v>
      </c>
      <c r="BZ18" s="8">
        <f t="shared" si="88"/>
        <v>438.97569003560898</v>
      </c>
      <c r="CA18">
        <v>20.328243408584967</v>
      </c>
      <c r="CB18">
        <f t="shared" si="30"/>
        <v>459.30393344419394</v>
      </c>
      <c r="CC18" s="17">
        <f>CB18*0.000929</f>
        <v>0.4266933541696562</v>
      </c>
      <c r="CD18" s="8">
        <f t="shared" si="31"/>
        <v>458.87724009002432</v>
      </c>
      <c r="CE18" s="8">
        <f t="shared" si="89"/>
        <v>430.0794581587254</v>
      </c>
      <c r="CF18">
        <v>19.057728195548407</v>
      </c>
      <c r="CG18">
        <f t="shared" si="32"/>
        <v>449.13718635427381</v>
      </c>
      <c r="CH18" s="17">
        <f>CG18*0.000929</f>
        <v>0.4172484461231204</v>
      </c>
      <c r="CI18" s="8">
        <f t="shared" si="33"/>
        <v>448.71993790815071</v>
      </c>
      <c r="CJ18" s="8">
        <f t="shared" si="90"/>
        <v>354.37858172144388</v>
      </c>
      <c r="CK18">
        <v>17.866620183326631</v>
      </c>
      <c r="CL18">
        <f t="shared" si="34"/>
        <v>372.24520190477051</v>
      </c>
      <c r="CM18" s="17">
        <f>CL18*0.000929</f>
        <v>0.34581579256953182</v>
      </c>
      <c r="CN18" s="8">
        <f t="shared" si="35"/>
        <v>371.899386112201</v>
      </c>
      <c r="CO18" s="8">
        <f t="shared" si="91"/>
        <v>383.83328500487363</v>
      </c>
      <c r="CP18">
        <v>20.491107810549636</v>
      </c>
      <c r="CQ18">
        <f t="shared" si="36"/>
        <v>404.32439281542327</v>
      </c>
      <c r="CR18" s="17">
        <f>CQ18*0.000929</f>
        <v>0.37561736092552822</v>
      </c>
      <c r="CS18" s="8">
        <f t="shared" si="37"/>
        <v>403.94877545449776</v>
      </c>
      <c r="CT18" s="8">
        <f t="shared" si="92"/>
        <v>415.88940858896274</v>
      </c>
      <c r="CU18">
        <v>22.951564961071202</v>
      </c>
      <c r="CV18">
        <f t="shared" si="38"/>
        <v>438.84097355003394</v>
      </c>
      <c r="CW18" s="17">
        <f>CV18*0.000929</f>
        <v>0.40768326442798153</v>
      </c>
      <c r="CX18" s="8">
        <f t="shared" si="39"/>
        <v>438.43329028560595</v>
      </c>
      <c r="CY18" s="8">
        <f t="shared" si="93"/>
        <v>206.44785032448314</v>
      </c>
      <c r="CZ18">
        <v>12.149932716171152</v>
      </c>
      <c r="DA18">
        <f t="shared" si="40"/>
        <v>218.59778304065429</v>
      </c>
      <c r="DB18" s="17">
        <f>DA18*0.000929</f>
        <v>0.20307734044476786</v>
      </c>
      <c r="DC18" s="8">
        <f t="shared" si="41"/>
        <v>218.39470570020953</v>
      </c>
      <c r="DD18" s="8">
        <f t="shared" si="94"/>
        <v>378.06641692659474</v>
      </c>
      <c r="DE18">
        <v>20.157814202993034</v>
      </c>
      <c r="DF18">
        <f t="shared" si="42"/>
        <v>398.22423112958779</v>
      </c>
      <c r="DG18" s="17">
        <f>DF18*0.000929</f>
        <v>0.36995031071938705</v>
      </c>
      <c r="DH18" s="8">
        <f t="shared" si="43"/>
        <v>397.8542808188684</v>
      </c>
      <c r="DI18" s="8">
        <f t="shared" si="95"/>
        <v>559.79450844893438</v>
      </c>
      <c r="DJ18">
        <v>27.525065170869173</v>
      </c>
      <c r="DK18">
        <f t="shared" si="44"/>
        <v>587.31957361980358</v>
      </c>
      <c r="DL18" s="17">
        <f>DK18*0.000929</f>
        <v>0.54561988389279759</v>
      </c>
      <c r="DM18" s="8">
        <f t="shared" si="45"/>
        <v>586.77395373591082</v>
      </c>
      <c r="DN18" s="8">
        <f t="shared" si="96"/>
        <v>682.68288815727374</v>
      </c>
      <c r="DO18">
        <v>31.902541722361725</v>
      </c>
      <c r="DP18">
        <f t="shared" si="46"/>
        <v>714.58542987963551</v>
      </c>
      <c r="DQ18" s="17">
        <f>DP18*0.000929</f>
        <v>0.66384986435818139</v>
      </c>
      <c r="DR18" s="8">
        <f t="shared" si="47"/>
        <v>713.9215800152773</v>
      </c>
      <c r="DS18" s="8">
        <f t="shared" si="97"/>
        <v>811.08506864133483</v>
      </c>
      <c r="DT18">
        <v>35.929820149734901</v>
      </c>
      <c r="DU18">
        <f t="shared" si="48"/>
        <v>847.01488879106978</v>
      </c>
      <c r="DV18" s="17">
        <f>DU18*0.000929</f>
        <v>0.78687683168690381</v>
      </c>
      <c r="DW18" s="8">
        <f t="shared" si="49"/>
        <v>846.22801195938291</v>
      </c>
      <c r="DX18" s="8">
        <f t="shared" si="98"/>
        <v>906.84288632072958</v>
      </c>
      <c r="DY18">
        <v>38.901822411646627</v>
      </c>
      <c r="DZ18">
        <f t="shared" si="50"/>
        <v>945.74470873237624</v>
      </c>
      <c r="EA18" s="17">
        <f>DZ18*0.000929</f>
        <v>0.87859683441237757</v>
      </c>
      <c r="EB18" s="8">
        <f t="shared" si="51"/>
        <v>944.86611189796383</v>
      </c>
      <c r="EC18" s="8">
        <f t="shared" si="99"/>
        <v>906.84288632072958</v>
      </c>
      <c r="ED18">
        <v>38.901822411646627</v>
      </c>
      <c r="EE18">
        <f t="shared" si="52"/>
        <v>945.74470873237624</v>
      </c>
      <c r="EF18" s="17">
        <f>EE18*0.000929</f>
        <v>0.87859683441237757</v>
      </c>
      <c r="EG18" s="8">
        <f t="shared" si="53"/>
        <v>944.86611189796383</v>
      </c>
      <c r="EH18" s="8">
        <f t="shared" si="100"/>
        <v>906.84288632072958</v>
      </c>
      <c r="EI18">
        <v>38.901822411646627</v>
      </c>
      <c r="EJ18">
        <f t="shared" si="54"/>
        <v>945.74470873237624</v>
      </c>
      <c r="EK18" s="17">
        <f>EJ18*0.000929</f>
        <v>0.87859683441237757</v>
      </c>
      <c r="EL18" s="8">
        <f t="shared" si="55"/>
        <v>944.86611189796383</v>
      </c>
      <c r="EM18" s="8">
        <f t="shared" si="101"/>
        <v>906.84288632072958</v>
      </c>
      <c r="EN18">
        <v>38.901822411646627</v>
      </c>
      <c r="EO18">
        <f t="shared" si="56"/>
        <v>945.74470873237624</v>
      </c>
      <c r="EP18" s="17">
        <f>EO18*0.000929</f>
        <v>0.87859683441237757</v>
      </c>
      <c r="EQ18" s="8">
        <f t="shared" si="57"/>
        <v>944.86611189796383</v>
      </c>
      <c r="ER18" s="8">
        <f t="shared" si="102"/>
        <v>906.84288632072958</v>
      </c>
      <c r="ES18">
        <v>38.901822411646627</v>
      </c>
      <c r="ET18">
        <f t="shared" si="58"/>
        <v>945.74470873237624</v>
      </c>
      <c r="EU18" s="17">
        <f>ET18*0.000929</f>
        <v>0.87859683441237757</v>
      </c>
      <c r="EV18" s="8">
        <f t="shared" si="59"/>
        <v>944.86611189796383</v>
      </c>
      <c r="EW18" s="8">
        <f t="shared" si="103"/>
        <v>906.84288632072958</v>
      </c>
      <c r="EX18">
        <v>38.901822411646627</v>
      </c>
      <c r="EY18">
        <f t="shared" si="60"/>
        <v>945.74470873237624</v>
      </c>
      <c r="EZ18" s="17">
        <f>EY18*0.000929</f>
        <v>0.87859683441237757</v>
      </c>
      <c r="FA18" s="8">
        <f t="shared" si="61"/>
        <v>944.86611189796383</v>
      </c>
      <c r="FB18" s="8">
        <f t="shared" si="104"/>
        <v>906.84288632072958</v>
      </c>
      <c r="FC18">
        <v>38.901822411646627</v>
      </c>
      <c r="FD18">
        <f t="shared" si="62"/>
        <v>945.74470873237624</v>
      </c>
      <c r="FE18" s="17">
        <f>FD18*0.000929</f>
        <v>0.87859683441237757</v>
      </c>
      <c r="FF18" s="8">
        <f t="shared" si="63"/>
        <v>944.86611189796383</v>
      </c>
      <c r="FG18" s="8">
        <f t="shared" si="105"/>
        <v>906.84288632072958</v>
      </c>
      <c r="FH18">
        <v>38.901822411646627</v>
      </c>
      <c r="FI18">
        <f t="shared" si="64"/>
        <v>945.74470873237624</v>
      </c>
      <c r="FJ18" s="17">
        <f>FI18*0.000929</f>
        <v>0.87859683441237757</v>
      </c>
      <c r="FK18" s="8">
        <f t="shared" si="65"/>
        <v>944.86611189796383</v>
      </c>
      <c r="FL18" s="8">
        <f t="shared" si="106"/>
        <v>906.84288632072958</v>
      </c>
      <c r="FM18">
        <v>38.901822411646627</v>
      </c>
      <c r="FN18">
        <f t="shared" si="66"/>
        <v>945.74470873237624</v>
      </c>
      <c r="FO18" s="17">
        <f>FN18*0.000929</f>
        <v>0.87859683441237757</v>
      </c>
      <c r="FP18" s="8">
        <f t="shared" si="67"/>
        <v>944.86611189796383</v>
      </c>
      <c r="FQ18" s="8">
        <f t="shared" si="107"/>
        <v>906.84288632072958</v>
      </c>
      <c r="FR18">
        <v>38.901822411646627</v>
      </c>
      <c r="FS18">
        <f t="shared" si="68"/>
        <v>945.74470873237624</v>
      </c>
      <c r="FT18" s="17">
        <f>FS18*0.000929</f>
        <v>0.87859683441237757</v>
      </c>
      <c r="FU18" s="8">
        <f t="shared" si="69"/>
        <v>944.86611189796383</v>
      </c>
      <c r="FV18" s="8">
        <f t="shared" si="108"/>
        <v>906.84288632072958</v>
      </c>
      <c r="FW18">
        <v>38.901822411646627</v>
      </c>
      <c r="FX18">
        <f t="shared" si="70"/>
        <v>945.74470873237624</v>
      </c>
      <c r="FY18" s="17">
        <f>FX18*0.000929</f>
        <v>0.87859683441237757</v>
      </c>
      <c r="FZ18" s="8">
        <f t="shared" si="71"/>
        <v>944.86611189796383</v>
      </c>
      <c r="GA18" s="8">
        <f t="shared" si="109"/>
        <v>906.84288632072958</v>
      </c>
      <c r="GB18">
        <v>38.901822411646627</v>
      </c>
      <c r="GC18">
        <f t="shared" si="72"/>
        <v>945.74470873237624</v>
      </c>
      <c r="GD18" s="17">
        <f>GC18*0.000929</f>
        <v>0.87859683441237757</v>
      </c>
      <c r="GE18" s="8">
        <f t="shared" si="73"/>
        <v>944.86611189796383</v>
      </c>
      <c r="GF18" s="8">
        <f t="shared" si="110"/>
        <v>906.84288632072958</v>
      </c>
    </row>
    <row r="19" spans="1:188" ht="15" x14ac:dyDescent="0.25">
      <c r="A19" s="17">
        <v>33</v>
      </c>
      <c r="C19">
        <v>325</v>
      </c>
      <c r="D19" s="12">
        <v>39.5625</v>
      </c>
      <c r="E19">
        <f t="shared" si="0"/>
        <v>364.5625</v>
      </c>
      <c r="F19" s="17">
        <f>E19*0.000929</f>
        <v>0.3386785625</v>
      </c>
      <c r="G19" s="8">
        <f t="shared" si="1"/>
        <v>364.22382143750002</v>
      </c>
      <c r="H19" s="8">
        <f t="shared" si="74"/>
        <v>364.22382143750002</v>
      </c>
      <c r="I19" s="12">
        <v>39.5625</v>
      </c>
      <c r="J19" s="7">
        <f t="shared" si="2"/>
        <v>403.78632143750002</v>
      </c>
      <c r="K19" s="17">
        <f>J19*0.000929</f>
        <v>0.37511749261543753</v>
      </c>
      <c r="L19" s="8">
        <f t="shared" si="3"/>
        <v>403.41120394488456</v>
      </c>
      <c r="M19" s="8">
        <f t="shared" si="75"/>
        <v>403.41120394488456</v>
      </c>
      <c r="N19" s="13">
        <v>39.5625</v>
      </c>
      <c r="O19">
        <f t="shared" si="4"/>
        <v>442.97370394488456</v>
      </c>
      <c r="P19" s="17">
        <f>O19*0.000929</f>
        <v>0.41152257096479777</v>
      </c>
      <c r="Q19" s="8">
        <f t="shared" si="5"/>
        <v>442.56218137391977</v>
      </c>
      <c r="R19" s="8">
        <f t="shared" si="76"/>
        <v>442.56218137391977</v>
      </c>
      <c r="S19" s="13">
        <v>39.5625</v>
      </c>
      <c r="T19">
        <f t="shared" si="6"/>
        <v>482.12468137391977</v>
      </c>
      <c r="U19" s="17">
        <f>T19*0.000929</f>
        <v>0.44789382899637148</v>
      </c>
      <c r="V19" s="8">
        <f t="shared" si="7"/>
        <v>481.6767875449234</v>
      </c>
      <c r="W19" s="8">
        <f t="shared" si="77"/>
        <v>477.70090251902303</v>
      </c>
      <c r="X19" s="13">
        <v>39.5625</v>
      </c>
      <c r="Y19">
        <f t="shared" si="8"/>
        <v>517.26340251902297</v>
      </c>
      <c r="Z19" s="17">
        <f>Y19*0.000929</f>
        <v>0.48053770094017234</v>
      </c>
      <c r="AA19" s="8">
        <f t="shared" si="9"/>
        <v>516.78286481808277</v>
      </c>
      <c r="AB19" s="8">
        <f t="shared" si="78"/>
        <v>523.7753362280497</v>
      </c>
      <c r="AC19" s="13">
        <v>39.5625</v>
      </c>
      <c r="AD19">
        <f t="shared" si="10"/>
        <v>563.3378362280497</v>
      </c>
      <c r="AE19" s="17">
        <f>AD19*0.000929</f>
        <v>0.52334084985585816</v>
      </c>
      <c r="AF19" s="8">
        <f t="shared" si="11"/>
        <v>562.81449537819378</v>
      </c>
      <c r="AG19" s="8">
        <f t="shared" si="79"/>
        <v>568.82110232042544</v>
      </c>
      <c r="AH19" s="13">
        <v>39.5625</v>
      </c>
      <c r="AI19">
        <f t="shared" si="12"/>
        <v>608.38360232042544</v>
      </c>
      <c r="AJ19" s="17">
        <f>AI19*0.000929</f>
        <v>0.56518836655567528</v>
      </c>
      <c r="AK19" s="8">
        <f t="shared" si="13"/>
        <v>607.81841395386971</v>
      </c>
      <c r="AL19" s="8">
        <f t="shared" si="80"/>
        <v>614.82901828359718</v>
      </c>
      <c r="AM19" s="13">
        <v>39.5625</v>
      </c>
      <c r="AN19">
        <f t="shared" si="14"/>
        <v>654.39151828359718</v>
      </c>
      <c r="AO19" s="17">
        <f>AN19*0.000929</f>
        <v>0.60792972048546179</v>
      </c>
      <c r="AP19" s="8">
        <f t="shared" si="15"/>
        <v>653.78358856311172</v>
      </c>
      <c r="AQ19" s="8">
        <f t="shared" si="81"/>
        <v>660.80334846811581</v>
      </c>
      <c r="AR19" s="12">
        <v>35.625</v>
      </c>
      <c r="AS19">
        <f t="shared" si="16"/>
        <v>696.42834846811581</v>
      </c>
      <c r="AT19" s="17">
        <f>AS19*0.000929</f>
        <v>0.64698193572687956</v>
      </c>
      <c r="AU19" s="8">
        <f t="shared" si="17"/>
        <v>695.78136653238892</v>
      </c>
      <c r="AV19" s="8">
        <f t="shared" si="82"/>
        <v>669.0389820122067</v>
      </c>
      <c r="AW19" s="12">
        <v>33.3984375</v>
      </c>
      <c r="AX19">
        <f t="shared" si="18"/>
        <v>702.4374195122067</v>
      </c>
      <c r="AY19" s="17">
        <f>AX19*0.000929</f>
        <v>0.65256436272684004</v>
      </c>
      <c r="AZ19" s="8">
        <f t="shared" si="19"/>
        <v>701.78485514947988</v>
      </c>
      <c r="BA19" s="8">
        <f t="shared" si="83"/>
        <v>696.89333291061916</v>
      </c>
      <c r="BB19" s="12">
        <v>31.31103515625</v>
      </c>
      <c r="BC19">
        <f t="shared" si="20"/>
        <v>728.20436806686916</v>
      </c>
      <c r="BD19" s="17">
        <f>BC19*0.000929</f>
        <v>0.67650185793412143</v>
      </c>
      <c r="BE19" s="8">
        <f t="shared" si="21"/>
        <v>727.52786620893505</v>
      </c>
      <c r="BF19" s="8">
        <f t="shared" si="84"/>
        <v>741.20972165245894</v>
      </c>
      <c r="BG19">
        <v>34.503936767578125</v>
      </c>
      <c r="BH19">
        <f t="shared" si="22"/>
        <v>775.71365842003706</v>
      </c>
      <c r="BI19" s="17">
        <f>BH19*0.000929</f>
        <v>0.7206379886722144</v>
      </c>
      <c r="BJ19" s="8">
        <f t="shared" si="23"/>
        <v>774.99302043136481</v>
      </c>
      <c r="BK19" s="8">
        <f t="shared" si="85"/>
        <v>764.20518886995762</v>
      </c>
      <c r="BL19">
        <v>32.347440719604492</v>
      </c>
      <c r="BM19">
        <f t="shared" si="24"/>
        <v>796.55262958956212</v>
      </c>
      <c r="BN19" s="17">
        <f>BM19*0.000929</f>
        <v>0.73999739288870325</v>
      </c>
      <c r="BO19" s="8">
        <f t="shared" si="25"/>
        <v>795.81263219667346</v>
      </c>
      <c r="BP19" s="8">
        <f t="shared" si="86"/>
        <v>785.0354956955789</v>
      </c>
      <c r="BQ19">
        <v>30.325725674629211</v>
      </c>
      <c r="BR19">
        <f t="shared" si="26"/>
        <v>815.36122137020811</v>
      </c>
      <c r="BS19" s="17">
        <f>BR19*0.000929</f>
        <v>0.75747057465292333</v>
      </c>
      <c r="BT19" s="8">
        <f t="shared" si="27"/>
        <v>814.60375079555524</v>
      </c>
      <c r="BU19" s="8">
        <f t="shared" si="87"/>
        <v>549.19138127580061</v>
      </c>
      <c r="BV19">
        <v>28.430367819964886</v>
      </c>
      <c r="BW19">
        <f t="shared" si="28"/>
        <v>577.62174909576549</v>
      </c>
      <c r="BX19" s="17">
        <f>BW19*0.000929</f>
        <v>0.53661060490996615</v>
      </c>
      <c r="BY19" s="8">
        <f t="shared" si="29"/>
        <v>577.08513849085557</v>
      </c>
      <c r="BZ19" s="8">
        <f t="shared" si="88"/>
        <v>537.3416429299109</v>
      </c>
      <c r="CA19">
        <v>26.65346983121708</v>
      </c>
      <c r="CB19">
        <f t="shared" si="30"/>
        <v>563.99511276112798</v>
      </c>
      <c r="CC19" s="17">
        <f>CB19*0.000929</f>
        <v>0.52395145975508794</v>
      </c>
      <c r="CD19" s="8">
        <f t="shared" si="31"/>
        <v>563.47116130137294</v>
      </c>
      <c r="CE19" s="8">
        <f t="shared" si="89"/>
        <v>458.87724009002432</v>
      </c>
      <c r="CF19">
        <v>19.057728195548407</v>
      </c>
      <c r="CG19">
        <f t="shared" si="32"/>
        <v>477.93496828557272</v>
      </c>
      <c r="CH19" s="17">
        <f>CG19*0.000929</f>
        <v>0.44400158553729707</v>
      </c>
      <c r="CI19" s="8">
        <f t="shared" si="33"/>
        <v>477.49096670003541</v>
      </c>
      <c r="CJ19" s="8">
        <f t="shared" si="90"/>
        <v>448.71993790815071</v>
      </c>
      <c r="CK19">
        <v>17.866620183326631</v>
      </c>
      <c r="CL19">
        <f t="shared" si="34"/>
        <v>466.58655809147734</v>
      </c>
      <c r="CM19" s="17">
        <f>CL19*0.000929</f>
        <v>0.43345891246698248</v>
      </c>
      <c r="CN19" s="8">
        <f t="shared" si="35"/>
        <v>466.15309917901038</v>
      </c>
      <c r="CO19" s="8">
        <f t="shared" si="91"/>
        <v>371.899386112201</v>
      </c>
      <c r="CP19">
        <v>16.749956421868717</v>
      </c>
      <c r="CQ19">
        <f t="shared" si="36"/>
        <v>388.64934253406972</v>
      </c>
      <c r="CR19" s="17">
        <f>CQ19*0.000929</f>
        <v>0.36105523921415078</v>
      </c>
      <c r="CS19" s="8">
        <f t="shared" si="37"/>
        <v>388.28828729485559</v>
      </c>
      <c r="CT19" s="8">
        <f t="shared" si="92"/>
        <v>403.94877545449776</v>
      </c>
      <c r="CU19">
        <v>19.210413572390284</v>
      </c>
      <c r="CV19">
        <f t="shared" si="38"/>
        <v>423.15918902688804</v>
      </c>
      <c r="CW19" s="17">
        <f>CV19*0.000929</f>
        <v>0.39311488660597899</v>
      </c>
      <c r="CX19" s="8">
        <f t="shared" si="39"/>
        <v>422.76607414028206</v>
      </c>
      <c r="CY19" s="8">
        <f t="shared" si="93"/>
        <v>438.43329028560595</v>
      </c>
      <c r="CZ19">
        <v>21.517092151004253</v>
      </c>
      <c r="DA19">
        <f t="shared" si="40"/>
        <v>459.9503824366102</v>
      </c>
      <c r="DB19" s="17">
        <f>DA19*0.000929</f>
        <v>0.42729390528361089</v>
      </c>
      <c r="DC19" s="8">
        <f t="shared" si="41"/>
        <v>459.52308853132661</v>
      </c>
      <c r="DD19" s="8">
        <f t="shared" si="94"/>
        <v>218.39470570020953</v>
      </c>
      <c r="DE19">
        <v>11.390561921410455</v>
      </c>
      <c r="DF19">
        <f t="shared" si="42"/>
        <v>229.78526762161999</v>
      </c>
      <c r="DG19" s="17">
        <f>DF19*0.000929</f>
        <v>0.21347051362048497</v>
      </c>
      <c r="DH19" s="8">
        <f t="shared" si="43"/>
        <v>229.57179710799952</v>
      </c>
      <c r="DI19" s="8">
        <f t="shared" si="95"/>
        <v>397.8542808188684</v>
      </c>
      <c r="DJ19">
        <v>18.897950815305968</v>
      </c>
      <c r="DK19">
        <f t="shared" si="44"/>
        <v>416.75223163417439</v>
      </c>
      <c r="DL19" s="17">
        <f>DK19*0.000929</f>
        <v>0.38716282318814804</v>
      </c>
      <c r="DM19" s="8">
        <f t="shared" si="45"/>
        <v>416.36506881098626</v>
      </c>
      <c r="DN19" s="8">
        <f t="shared" si="96"/>
        <v>586.77395373591082</v>
      </c>
      <c r="DO19">
        <v>25.804748597689848</v>
      </c>
      <c r="DP19">
        <f t="shared" si="46"/>
        <v>612.57870233360063</v>
      </c>
      <c r="DQ19" s="17">
        <f>DP19*0.000929</f>
        <v>0.56908561446791506</v>
      </c>
      <c r="DR19" s="8">
        <f t="shared" si="47"/>
        <v>612.00961671913274</v>
      </c>
      <c r="DS19" s="8">
        <f t="shared" si="97"/>
        <v>713.9215800152773</v>
      </c>
      <c r="DT19">
        <v>29.908632864714118</v>
      </c>
      <c r="DU19">
        <f t="shared" si="48"/>
        <v>743.83021287999145</v>
      </c>
      <c r="DV19" s="17">
        <f>DU19*0.000929</f>
        <v>0.69101826776551212</v>
      </c>
      <c r="DW19" s="8">
        <f t="shared" si="49"/>
        <v>743.13919461222599</v>
      </c>
      <c r="DX19" s="8">
        <f t="shared" si="98"/>
        <v>846.22801195938291</v>
      </c>
      <c r="DY19">
        <v>33.684206390376467</v>
      </c>
      <c r="DZ19">
        <f t="shared" si="50"/>
        <v>879.91221834975943</v>
      </c>
      <c r="EA19" s="17">
        <f>DZ19*0.000929</f>
        <v>0.81743845084692657</v>
      </c>
      <c r="EB19" s="8">
        <f t="shared" si="51"/>
        <v>879.09477989891252</v>
      </c>
      <c r="EC19" s="8">
        <f t="shared" si="99"/>
        <v>944.86611189796383</v>
      </c>
      <c r="ED19">
        <v>36.470458510918711</v>
      </c>
      <c r="EE19">
        <f t="shared" si="52"/>
        <v>981.33657040888249</v>
      </c>
      <c r="EF19" s="17">
        <f>EE19*0.000929</f>
        <v>0.91166167390985187</v>
      </c>
      <c r="EG19" s="8">
        <f t="shared" si="53"/>
        <v>980.42490873497263</v>
      </c>
      <c r="EH19" s="8">
        <f t="shared" si="100"/>
        <v>944.86611189796383</v>
      </c>
      <c r="EI19">
        <v>36.470458510918711</v>
      </c>
      <c r="EJ19">
        <f t="shared" si="54"/>
        <v>981.33657040888249</v>
      </c>
      <c r="EK19" s="17">
        <f>EJ19*0.000929</f>
        <v>0.91166167390985187</v>
      </c>
      <c r="EL19" s="8">
        <f t="shared" si="55"/>
        <v>980.42490873497263</v>
      </c>
      <c r="EM19" s="8">
        <f t="shared" si="101"/>
        <v>944.86611189796383</v>
      </c>
      <c r="EN19">
        <v>36.470458510918711</v>
      </c>
      <c r="EO19">
        <f t="shared" si="56"/>
        <v>981.33657040888249</v>
      </c>
      <c r="EP19" s="17">
        <f>EO19*0.000929</f>
        <v>0.91166167390985187</v>
      </c>
      <c r="EQ19" s="8">
        <f t="shared" si="57"/>
        <v>980.42490873497263</v>
      </c>
      <c r="ER19" s="8">
        <f t="shared" si="102"/>
        <v>944.86611189796383</v>
      </c>
      <c r="ES19">
        <v>36.470458510918711</v>
      </c>
      <c r="ET19">
        <f t="shared" si="58"/>
        <v>981.33657040888249</v>
      </c>
      <c r="EU19" s="17">
        <f>ET19*0.000929</f>
        <v>0.91166167390985187</v>
      </c>
      <c r="EV19" s="8">
        <f t="shared" si="59"/>
        <v>980.42490873497263</v>
      </c>
      <c r="EW19" s="8">
        <f t="shared" si="103"/>
        <v>944.86611189796383</v>
      </c>
      <c r="EX19">
        <v>36.470458510918711</v>
      </c>
      <c r="EY19">
        <f t="shared" si="60"/>
        <v>981.33657040888249</v>
      </c>
      <c r="EZ19" s="17">
        <f>EY19*0.000929</f>
        <v>0.91166167390985187</v>
      </c>
      <c r="FA19" s="8">
        <f t="shared" si="61"/>
        <v>980.42490873497263</v>
      </c>
      <c r="FB19" s="8">
        <f t="shared" si="104"/>
        <v>944.86611189796383</v>
      </c>
      <c r="FC19">
        <v>36.470458510918711</v>
      </c>
      <c r="FD19">
        <f t="shared" si="62"/>
        <v>981.33657040888249</v>
      </c>
      <c r="FE19" s="17">
        <f>FD19*0.000929</f>
        <v>0.91166167390985187</v>
      </c>
      <c r="FF19" s="8">
        <f t="shared" si="63"/>
        <v>980.42490873497263</v>
      </c>
      <c r="FG19" s="8">
        <f t="shared" si="105"/>
        <v>944.86611189796383</v>
      </c>
      <c r="FH19">
        <v>36.470458510918711</v>
      </c>
      <c r="FI19">
        <f t="shared" si="64"/>
        <v>981.33657040888249</v>
      </c>
      <c r="FJ19" s="17">
        <f>FI19*0.000929</f>
        <v>0.91166167390985187</v>
      </c>
      <c r="FK19" s="8">
        <f t="shared" si="65"/>
        <v>980.42490873497263</v>
      </c>
      <c r="FL19" s="8">
        <f t="shared" si="106"/>
        <v>944.86611189796383</v>
      </c>
      <c r="FM19">
        <v>36.470458510918711</v>
      </c>
      <c r="FN19">
        <f t="shared" si="66"/>
        <v>981.33657040888249</v>
      </c>
      <c r="FO19" s="17">
        <f>FN19*0.000929</f>
        <v>0.91166167390985187</v>
      </c>
      <c r="FP19" s="8">
        <f t="shared" si="67"/>
        <v>980.42490873497263</v>
      </c>
      <c r="FQ19" s="8">
        <f t="shared" si="107"/>
        <v>944.86611189796383</v>
      </c>
      <c r="FR19">
        <v>36.470458510918711</v>
      </c>
      <c r="FS19">
        <f t="shared" si="68"/>
        <v>981.33657040888249</v>
      </c>
      <c r="FT19" s="17">
        <f>FS19*0.000929</f>
        <v>0.91166167390985187</v>
      </c>
      <c r="FU19" s="8">
        <f t="shared" si="69"/>
        <v>980.42490873497263</v>
      </c>
      <c r="FV19" s="8">
        <f t="shared" si="108"/>
        <v>944.86611189796383</v>
      </c>
      <c r="FW19">
        <v>36.470458510918711</v>
      </c>
      <c r="FX19">
        <f t="shared" si="70"/>
        <v>981.33657040888249</v>
      </c>
      <c r="FY19" s="17">
        <f>FX19*0.000929</f>
        <v>0.91166167390985187</v>
      </c>
      <c r="FZ19" s="8">
        <f t="shared" si="71"/>
        <v>980.42490873497263</v>
      </c>
      <c r="GA19" s="8">
        <f t="shared" si="109"/>
        <v>944.86611189796383</v>
      </c>
      <c r="GB19">
        <v>36.470458510918711</v>
      </c>
      <c r="GC19">
        <f t="shared" si="72"/>
        <v>981.33657040888249</v>
      </c>
      <c r="GD19" s="17">
        <f>GC19*0.000929</f>
        <v>0.91166167390985187</v>
      </c>
      <c r="GE19" s="8">
        <f t="shared" si="73"/>
        <v>980.42490873497263</v>
      </c>
      <c r="GF19" s="8">
        <f t="shared" si="110"/>
        <v>944.86611189796383</v>
      </c>
    </row>
    <row r="20" spans="1:188" ht="15" x14ac:dyDescent="0.25">
      <c r="A20" s="17">
        <v>34</v>
      </c>
      <c r="C20">
        <v>325</v>
      </c>
      <c r="D20" s="12">
        <v>39.5625</v>
      </c>
      <c r="E20">
        <f t="shared" si="0"/>
        <v>364.5625</v>
      </c>
      <c r="F20" s="17">
        <f>E20*0.000929</f>
        <v>0.3386785625</v>
      </c>
      <c r="G20" s="8">
        <f t="shared" si="1"/>
        <v>364.22382143750002</v>
      </c>
      <c r="H20" s="8">
        <f t="shared" si="74"/>
        <v>364.22382143750002</v>
      </c>
      <c r="I20" s="12">
        <v>39.5625</v>
      </c>
      <c r="J20" s="7">
        <f t="shared" si="2"/>
        <v>403.78632143750002</v>
      </c>
      <c r="K20" s="17">
        <f>J20*0.000929</f>
        <v>0.37511749261543753</v>
      </c>
      <c r="L20" s="8">
        <f t="shared" si="3"/>
        <v>403.41120394488456</v>
      </c>
      <c r="M20" s="8">
        <f t="shared" si="75"/>
        <v>403.41120394488456</v>
      </c>
      <c r="N20" s="13">
        <v>39.5625</v>
      </c>
      <c r="O20">
        <f t="shared" si="4"/>
        <v>442.97370394488456</v>
      </c>
      <c r="P20" s="17">
        <f>O20*0.000929</f>
        <v>0.41152257096479777</v>
      </c>
      <c r="Q20" s="8">
        <f t="shared" si="5"/>
        <v>442.56218137391977</v>
      </c>
      <c r="R20" s="8">
        <f t="shared" si="76"/>
        <v>442.56218137391977</v>
      </c>
      <c r="S20" s="13">
        <v>39.5625</v>
      </c>
      <c r="T20">
        <f t="shared" si="6"/>
        <v>482.12468137391977</v>
      </c>
      <c r="U20" s="17">
        <f>T20*0.000929</f>
        <v>0.44789382899637148</v>
      </c>
      <c r="V20" s="8">
        <f t="shared" si="7"/>
        <v>481.6767875449234</v>
      </c>
      <c r="W20" s="8">
        <f t="shared" si="77"/>
        <v>481.6767875449234</v>
      </c>
      <c r="X20" s="13">
        <v>39.5625</v>
      </c>
      <c r="Y20">
        <f t="shared" si="8"/>
        <v>521.2392875449234</v>
      </c>
      <c r="Z20" s="17">
        <f>Y20*0.000929</f>
        <v>0.48423129812923388</v>
      </c>
      <c r="AA20" s="8">
        <f t="shared" si="9"/>
        <v>520.7550562467942</v>
      </c>
      <c r="AB20" s="8">
        <f t="shared" si="78"/>
        <v>516.78286481808277</v>
      </c>
      <c r="AC20" s="13">
        <v>39.5625</v>
      </c>
      <c r="AD20">
        <f t="shared" si="10"/>
        <v>556.34536481808277</v>
      </c>
      <c r="AE20" s="17">
        <f>AD20*0.000929</f>
        <v>0.51684484391599894</v>
      </c>
      <c r="AF20" s="8">
        <f t="shared" si="11"/>
        <v>555.82851997416674</v>
      </c>
      <c r="AG20" s="8">
        <f t="shared" si="79"/>
        <v>562.81449537819378</v>
      </c>
      <c r="AH20" s="13">
        <v>39.5625</v>
      </c>
      <c r="AI20">
        <f t="shared" si="12"/>
        <v>602.37699537819378</v>
      </c>
      <c r="AJ20" s="17">
        <f>AI20*0.000929</f>
        <v>0.55960822870634208</v>
      </c>
      <c r="AK20" s="8">
        <f t="shared" si="13"/>
        <v>601.81738714948744</v>
      </c>
      <c r="AL20" s="8">
        <f t="shared" si="80"/>
        <v>607.81841395386971</v>
      </c>
      <c r="AM20" s="13">
        <v>39.5625</v>
      </c>
      <c r="AN20">
        <f t="shared" si="14"/>
        <v>647.38091395386971</v>
      </c>
      <c r="AO20" s="17">
        <f>AN20*0.000929</f>
        <v>0.60141686906314495</v>
      </c>
      <c r="AP20" s="8">
        <f t="shared" si="15"/>
        <v>646.77949708480651</v>
      </c>
      <c r="AQ20" s="8">
        <f t="shared" si="81"/>
        <v>653.78358856311172</v>
      </c>
      <c r="AR20" s="12">
        <v>35.625</v>
      </c>
      <c r="AS20">
        <f t="shared" si="16"/>
        <v>689.40858856311172</v>
      </c>
      <c r="AT20" s="17">
        <f>AS20*0.000929</f>
        <v>0.64046057877513085</v>
      </c>
      <c r="AU20" s="8">
        <f t="shared" si="17"/>
        <v>688.76812798433662</v>
      </c>
      <c r="AV20" s="8">
        <f t="shared" si="82"/>
        <v>695.78136653238892</v>
      </c>
      <c r="AW20" s="12">
        <v>33.3984375</v>
      </c>
      <c r="AX20">
        <f t="shared" si="18"/>
        <v>729.17980403238892</v>
      </c>
      <c r="AY20" s="17">
        <f>AX20*0.000929</f>
        <v>0.67740803794608928</v>
      </c>
      <c r="AZ20" s="8">
        <f t="shared" si="19"/>
        <v>728.50239599444285</v>
      </c>
      <c r="BA20" s="8">
        <f t="shared" si="83"/>
        <v>701.78485514947988</v>
      </c>
      <c r="BB20" s="12">
        <v>31.31103515625</v>
      </c>
      <c r="BC20">
        <f t="shared" si="20"/>
        <v>733.09589030572988</v>
      </c>
      <c r="BD20" s="17">
        <f>BC20*0.000929</f>
        <v>0.68104608209402306</v>
      </c>
      <c r="BE20" s="8">
        <f t="shared" si="21"/>
        <v>732.4148442236359</v>
      </c>
      <c r="BF20" s="8">
        <f t="shared" si="84"/>
        <v>727.52786620893505</v>
      </c>
      <c r="BG20">
        <v>29.354095458984375</v>
      </c>
      <c r="BH20">
        <f t="shared" si="22"/>
        <v>756.88196166791943</v>
      </c>
      <c r="BI20" s="17">
        <f>BH20*0.000929</f>
        <v>0.70314334238949716</v>
      </c>
      <c r="BJ20" s="8">
        <f t="shared" si="23"/>
        <v>756.17881832552996</v>
      </c>
      <c r="BK20" s="8">
        <f t="shared" si="85"/>
        <v>774.99302043136481</v>
      </c>
      <c r="BL20">
        <v>32.347440719604492</v>
      </c>
      <c r="BM20">
        <f t="shared" si="24"/>
        <v>807.3404611509693</v>
      </c>
      <c r="BN20" s="17">
        <f>BM20*0.000929</f>
        <v>0.75001928840925047</v>
      </c>
      <c r="BO20" s="8">
        <f t="shared" si="25"/>
        <v>806.59044186256006</v>
      </c>
      <c r="BP20" s="8">
        <f t="shared" si="86"/>
        <v>795.81263219667346</v>
      </c>
      <c r="BQ20">
        <v>30.325725674629211</v>
      </c>
      <c r="BR20">
        <f t="shared" si="26"/>
        <v>826.13835787130267</v>
      </c>
      <c r="BS20" s="17">
        <f>BR20*0.000929</f>
        <v>0.76748253446244019</v>
      </c>
      <c r="BT20" s="8">
        <f t="shared" si="27"/>
        <v>825.37087533684019</v>
      </c>
      <c r="BU20" s="8">
        <f t="shared" si="87"/>
        <v>814.60375079555524</v>
      </c>
      <c r="BV20">
        <v>28.430367819964886</v>
      </c>
      <c r="BW20">
        <f t="shared" si="28"/>
        <v>843.03411861552013</v>
      </c>
      <c r="BX20" s="17">
        <f>BW20*0.000929</f>
        <v>0.78317869619381819</v>
      </c>
      <c r="BY20" s="8">
        <f t="shared" si="29"/>
        <v>842.25093991932636</v>
      </c>
      <c r="BZ20" s="8">
        <f t="shared" si="88"/>
        <v>577.08513849085557</v>
      </c>
      <c r="CA20">
        <v>26.65346983121708</v>
      </c>
      <c r="CB20">
        <f t="shared" si="30"/>
        <v>603.73860832207265</v>
      </c>
      <c r="CC20" s="17">
        <f>CB20*0.000929</f>
        <v>0.5608731671312055</v>
      </c>
      <c r="CD20" s="8">
        <f t="shared" si="31"/>
        <v>603.1777351549415</v>
      </c>
      <c r="CE20" s="8">
        <f t="shared" si="89"/>
        <v>563.47116130137294</v>
      </c>
      <c r="CF20">
        <v>24.987627966766013</v>
      </c>
      <c r="CG20">
        <f t="shared" si="32"/>
        <v>588.45878926813896</v>
      </c>
      <c r="CH20" s="17">
        <f>CG20*0.000929</f>
        <v>0.54667821523010107</v>
      </c>
      <c r="CI20" s="8">
        <f t="shared" si="33"/>
        <v>587.91211105290881</v>
      </c>
      <c r="CJ20" s="8">
        <f t="shared" si="90"/>
        <v>477.49096670003541</v>
      </c>
      <c r="CK20">
        <v>17.866620183326631</v>
      </c>
      <c r="CL20">
        <f t="shared" si="34"/>
        <v>495.35758688336205</v>
      </c>
      <c r="CM20" s="17">
        <f>CL20*0.000929</f>
        <v>0.46018719821464338</v>
      </c>
      <c r="CN20" s="8">
        <f t="shared" si="35"/>
        <v>494.89739968514738</v>
      </c>
      <c r="CO20" s="8">
        <f t="shared" si="91"/>
        <v>466.15309917901038</v>
      </c>
      <c r="CP20">
        <v>16.749956421868717</v>
      </c>
      <c r="CQ20">
        <f t="shared" si="36"/>
        <v>482.9030556008791</v>
      </c>
      <c r="CR20" s="17">
        <f>CQ20*0.000929</f>
        <v>0.44861693865321672</v>
      </c>
      <c r="CS20" s="8">
        <f t="shared" si="37"/>
        <v>482.45443866222587</v>
      </c>
      <c r="CT20" s="8">
        <f t="shared" si="92"/>
        <v>388.28828729485559</v>
      </c>
      <c r="CU20">
        <v>15.703084145501922</v>
      </c>
      <c r="CV20">
        <f t="shared" si="38"/>
        <v>403.99137144035751</v>
      </c>
      <c r="CW20" s="17">
        <f>CV20*0.000929</f>
        <v>0.37530798406809213</v>
      </c>
      <c r="CX20" s="8">
        <f t="shared" si="39"/>
        <v>403.6160634562894</v>
      </c>
      <c r="CY20" s="8">
        <f t="shared" si="93"/>
        <v>422.76607414028206</v>
      </c>
      <c r="CZ20">
        <v>18.009762724115891</v>
      </c>
      <c r="DA20">
        <f t="shared" si="40"/>
        <v>440.77583686439795</v>
      </c>
      <c r="DB20" s="17">
        <f>DA20*0.000929</f>
        <v>0.4094807524470257</v>
      </c>
      <c r="DC20" s="8">
        <f t="shared" si="41"/>
        <v>440.36635611195089</v>
      </c>
      <c r="DD20" s="8">
        <f t="shared" si="94"/>
        <v>459.52308853132661</v>
      </c>
      <c r="DE20">
        <v>20.172273891566487</v>
      </c>
      <c r="DF20">
        <f t="shared" si="42"/>
        <v>479.69536242289308</v>
      </c>
      <c r="DG20" s="17">
        <f>DF20*0.000929</f>
        <v>0.44563699169086768</v>
      </c>
      <c r="DH20" s="8">
        <f t="shared" si="43"/>
        <v>479.24972543120219</v>
      </c>
      <c r="DI20" s="8">
        <f t="shared" si="95"/>
        <v>229.57179710799952</v>
      </c>
      <c r="DJ20">
        <v>10.678651801322301</v>
      </c>
      <c r="DK20">
        <f t="shared" si="44"/>
        <v>240.25044890932182</v>
      </c>
      <c r="DL20" s="17">
        <f>DK20*0.000929</f>
        <v>0.22319266703675997</v>
      </c>
      <c r="DM20" s="8">
        <f t="shared" si="45"/>
        <v>240.02725624228506</v>
      </c>
      <c r="DN20" s="8">
        <f t="shared" si="96"/>
        <v>416.36506881098626</v>
      </c>
      <c r="DO20">
        <v>17.716828889349344</v>
      </c>
      <c r="DP20">
        <f t="shared" si="46"/>
        <v>434.08189770033562</v>
      </c>
      <c r="DQ20" s="17">
        <f>DP20*0.000929</f>
        <v>0.40326208296361182</v>
      </c>
      <c r="DR20" s="8">
        <f t="shared" si="47"/>
        <v>433.67863561737198</v>
      </c>
      <c r="DS20" s="8">
        <f t="shared" si="97"/>
        <v>612.00961671913274</v>
      </c>
      <c r="DT20">
        <v>24.191951810334231</v>
      </c>
      <c r="DU20">
        <f t="shared" si="48"/>
        <v>636.20156852946695</v>
      </c>
      <c r="DV20" s="17">
        <f>DU20*0.000929</f>
        <v>0.59103125716387483</v>
      </c>
      <c r="DW20" s="8">
        <f t="shared" si="49"/>
        <v>635.61053727230308</v>
      </c>
      <c r="DX20" s="8">
        <f t="shared" si="98"/>
        <v>743.13919461222599</v>
      </c>
      <c r="DY20">
        <v>28.039343310669487</v>
      </c>
      <c r="DZ20">
        <f t="shared" si="50"/>
        <v>771.17853792289543</v>
      </c>
      <c r="EA20" s="17">
        <f>DZ20*0.000929</f>
        <v>0.7164248617303699</v>
      </c>
      <c r="EB20" s="8">
        <f t="shared" si="51"/>
        <v>770.46211306116504</v>
      </c>
      <c r="EC20" s="8">
        <f t="shared" si="99"/>
        <v>879.09477989891252</v>
      </c>
      <c r="ED20">
        <v>31.578943490977938</v>
      </c>
      <c r="EE20">
        <f t="shared" si="52"/>
        <v>910.67372338989048</v>
      </c>
      <c r="EF20" s="17">
        <f>EE20*0.000929</f>
        <v>0.84601588902920832</v>
      </c>
      <c r="EG20" s="8">
        <f t="shared" si="53"/>
        <v>909.82770750086127</v>
      </c>
      <c r="EH20" s="8">
        <f t="shared" si="100"/>
        <v>980.42490873497263</v>
      </c>
      <c r="EI20">
        <v>34.191054853986294</v>
      </c>
      <c r="EJ20">
        <f t="shared" si="54"/>
        <v>1014.6159635889589</v>
      </c>
      <c r="EK20" s="17">
        <f>EJ20*0.000929</f>
        <v>0.94257823017414288</v>
      </c>
      <c r="EL20" s="8">
        <f t="shared" si="55"/>
        <v>1013.6733853587848</v>
      </c>
      <c r="EM20" s="8">
        <f t="shared" si="101"/>
        <v>980.42490873497263</v>
      </c>
      <c r="EN20">
        <v>34.191054853986294</v>
      </c>
      <c r="EO20">
        <f t="shared" si="56"/>
        <v>1014.6159635889589</v>
      </c>
      <c r="EP20" s="17">
        <f>EO20*0.000929</f>
        <v>0.94257823017414288</v>
      </c>
      <c r="EQ20" s="8">
        <f t="shared" si="57"/>
        <v>1013.6733853587848</v>
      </c>
      <c r="ER20" s="8">
        <f t="shared" si="102"/>
        <v>980.42490873497263</v>
      </c>
      <c r="ES20">
        <v>34.191054853986294</v>
      </c>
      <c r="ET20">
        <f t="shared" si="58"/>
        <v>1014.6159635889589</v>
      </c>
      <c r="EU20" s="17">
        <f>ET20*0.000929</f>
        <v>0.94257823017414288</v>
      </c>
      <c r="EV20" s="8">
        <f t="shared" si="59"/>
        <v>1013.6733853587848</v>
      </c>
      <c r="EW20" s="8">
        <f t="shared" si="103"/>
        <v>980.42490873497263</v>
      </c>
      <c r="EX20">
        <v>34.191054853986294</v>
      </c>
      <c r="EY20">
        <f t="shared" si="60"/>
        <v>1014.6159635889589</v>
      </c>
      <c r="EZ20" s="17">
        <f>EY20*0.000929</f>
        <v>0.94257823017414288</v>
      </c>
      <c r="FA20" s="8">
        <f t="shared" si="61"/>
        <v>1013.6733853587848</v>
      </c>
      <c r="FB20" s="8">
        <f t="shared" si="104"/>
        <v>980.42490873497263</v>
      </c>
      <c r="FC20">
        <v>34.191054853986294</v>
      </c>
      <c r="FD20">
        <f t="shared" si="62"/>
        <v>1014.6159635889589</v>
      </c>
      <c r="FE20" s="17">
        <f>FD20*0.000929</f>
        <v>0.94257823017414288</v>
      </c>
      <c r="FF20" s="8">
        <f t="shared" si="63"/>
        <v>1013.6733853587848</v>
      </c>
      <c r="FG20" s="8">
        <f t="shared" si="105"/>
        <v>980.42490873497263</v>
      </c>
      <c r="FH20">
        <v>34.191054853986294</v>
      </c>
      <c r="FI20">
        <f t="shared" si="64"/>
        <v>1014.6159635889589</v>
      </c>
      <c r="FJ20" s="17">
        <f>FI20*0.000929</f>
        <v>0.94257823017414288</v>
      </c>
      <c r="FK20" s="8">
        <f t="shared" si="65"/>
        <v>1013.6733853587848</v>
      </c>
      <c r="FL20" s="8">
        <f t="shared" si="106"/>
        <v>980.42490873497263</v>
      </c>
      <c r="FM20">
        <v>34.191054853986294</v>
      </c>
      <c r="FN20">
        <f t="shared" si="66"/>
        <v>1014.6159635889589</v>
      </c>
      <c r="FO20" s="17">
        <f>FN20*0.000929</f>
        <v>0.94257823017414288</v>
      </c>
      <c r="FP20" s="8">
        <f t="shared" si="67"/>
        <v>1013.6733853587848</v>
      </c>
      <c r="FQ20" s="8">
        <f t="shared" si="107"/>
        <v>980.42490873497263</v>
      </c>
      <c r="FR20">
        <v>34.191054853986294</v>
      </c>
      <c r="FS20">
        <f t="shared" si="68"/>
        <v>1014.6159635889589</v>
      </c>
      <c r="FT20" s="17">
        <f>FS20*0.000929</f>
        <v>0.94257823017414288</v>
      </c>
      <c r="FU20" s="8">
        <f t="shared" si="69"/>
        <v>1013.6733853587848</v>
      </c>
      <c r="FV20" s="8">
        <f t="shared" si="108"/>
        <v>980.42490873497263</v>
      </c>
      <c r="FW20">
        <v>34.191054853986294</v>
      </c>
      <c r="FX20">
        <f t="shared" si="70"/>
        <v>1014.6159635889589</v>
      </c>
      <c r="FY20" s="17">
        <f>FX20*0.000929</f>
        <v>0.94257823017414288</v>
      </c>
      <c r="FZ20" s="8">
        <f t="shared" si="71"/>
        <v>1013.6733853587848</v>
      </c>
      <c r="GA20" s="8">
        <f t="shared" si="109"/>
        <v>980.42490873497263</v>
      </c>
      <c r="GB20">
        <v>34.191054853986294</v>
      </c>
      <c r="GC20">
        <f t="shared" si="72"/>
        <v>1014.6159635889589</v>
      </c>
      <c r="GD20" s="17">
        <f>GC20*0.000929</f>
        <v>0.94257823017414288</v>
      </c>
      <c r="GE20" s="8">
        <f t="shared" si="73"/>
        <v>1013.6733853587848</v>
      </c>
      <c r="GF20" s="8">
        <f t="shared" si="110"/>
        <v>980.42490873497263</v>
      </c>
    </row>
    <row r="21" spans="1:188" ht="15" x14ac:dyDescent="0.25">
      <c r="A21" s="15">
        <v>35</v>
      </c>
      <c r="B21" s="32">
        <v>1598</v>
      </c>
      <c r="C21">
        <v>319</v>
      </c>
      <c r="D21" s="12">
        <v>30.0625</v>
      </c>
      <c r="E21">
        <f t="shared" si="0"/>
        <v>349.0625</v>
      </c>
      <c r="F21" s="15">
        <f>E21*0.001355</f>
        <v>0.47297968750000002</v>
      </c>
      <c r="G21" s="8">
        <f t="shared" si="1"/>
        <v>348.58952031249999</v>
      </c>
      <c r="H21" s="8">
        <f t="shared" si="74"/>
        <v>364.22382143750002</v>
      </c>
      <c r="I21" s="12">
        <v>30.0625</v>
      </c>
      <c r="J21" s="7">
        <f t="shared" si="2"/>
        <v>394.28632143750002</v>
      </c>
      <c r="K21" s="15">
        <f>J21*0.001355</f>
        <v>0.53425796554781257</v>
      </c>
      <c r="L21" s="8">
        <f t="shared" si="3"/>
        <v>393.75206347195223</v>
      </c>
      <c r="M21" s="8">
        <f t="shared" si="75"/>
        <v>403.41120394488456</v>
      </c>
      <c r="N21" s="13">
        <v>30.0625</v>
      </c>
      <c r="O21">
        <f t="shared" si="4"/>
        <v>433.47370394488456</v>
      </c>
      <c r="P21" s="15">
        <f>O21*0.001355</f>
        <v>0.58735686884531857</v>
      </c>
      <c r="Q21" s="8">
        <f t="shared" si="5"/>
        <v>432.88634707603927</v>
      </c>
      <c r="R21" s="8">
        <f t="shared" si="76"/>
        <v>442.56218137391977</v>
      </c>
      <c r="S21" s="13">
        <v>30.0625</v>
      </c>
      <c r="T21">
        <f t="shared" si="6"/>
        <v>472.62468137391977</v>
      </c>
      <c r="U21" s="15">
        <f>T21*0.001355</f>
        <v>0.6404064432616613</v>
      </c>
      <c r="V21" s="8">
        <f t="shared" si="7"/>
        <v>471.9842749306581</v>
      </c>
      <c r="W21" s="8">
        <f t="shared" si="77"/>
        <v>481.6767875449234</v>
      </c>
      <c r="X21" s="13">
        <v>30.0625</v>
      </c>
      <c r="Y21">
        <f t="shared" si="8"/>
        <v>511.7392875449234</v>
      </c>
      <c r="Z21" s="15">
        <f>Y21*0.001355</f>
        <v>0.69340673462337121</v>
      </c>
      <c r="AA21" s="8">
        <f t="shared" si="9"/>
        <v>511.04588081030005</v>
      </c>
      <c r="AB21" s="8">
        <f t="shared" si="78"/>
        <v>520.7550562467942</v>
      </c>
      <c r="AC21" s="13">
        <v>30.0625</v>
      </c>
      <c r="AD21">
        <f t="shared" si="10"/>
        <v>550.8175562467942</v>
      </c>
      <c r="AE21" s="15">
        <f>AD21*0.001355</f>
        <v>0.74635778871440617</v>
      </c>
      <c r="AF21" s="8">
        <f t="shared" si="11"/>
        <v>550.07119845807983</v>
      </c>
      <c r="AG21" s="8">
        <f t="shared" si="79"/>
        <v>555.82851997416674</v>
      </c>
      <c r="AH21" s="13">
        <v>30.0625</v>
      </c>
      <c r="AI21">
        <f t="shared" si="12"/>
        <v>585.89101997416674</v>
      </c>
      <c r="AJ21" s="15">
        <f>AI21*0.001355</f>
        <v>0.79388233206499603</v>
      </c>
      <c r="AK21" s="8">
        <f t="shared" si="13"/>
        <v>585.09713764210176</v>
      </c>
      <c r="AL21" s="8">
        <f t="shared" si="80"/>
        <v>601.81738714948744</v>
      </c>
      <c r="AM21" s="13">
        <v>30.0625</v>
      </c>
      <c r="AN21">
        <f t="shared" si="14"/>
        <v>631.87988714948744</v>
      </c>
      <c r="AO21" s="15">
        <f>AN21*0.001355</f>
        <v>0.85619724708755551</v>
      </c>
      <c r="AP21" s="8">
        <f t="shared" si="15"/>
        <v>631.02368990239984</v>
      </c>
      <c r="AQ21" s="8">
        <f t="shared" si="81"/>
        <v>646.77949708480651</v>
      </c>
      <c r="AR21" s="12">
        <v>35.625</v>
      </c>
      <c r="AS21">
        <f t="shared" si="16"/>
        <v>682.40449708480651</v>
      </c>
      <c r="AT21" s="15">
        <f>AS21*0.001355</f>
        <v>0.92465809354991291</v>
      </c>
      <c r="AU21" s="8">
        <f t="shared" si="17"/>
        <v>681.47983899125654</v>
      </c>
      <c r="AV21" s="8">
        <f t="shared" si="82"/>
        <v>688.76812798433662</v>
      </c>
      <c r="AW21" s="12">
        <v>33.3984375</v>
      </c>
      <c r="AX21">
        <f t="shared" si="18"/>
        <v>722.16656548433662</v>
      </c>
      <c r="AY21" s="15">
        <f>AX21*0.001355</f>
        <v>0.97853569623127612</v>
      </c>
      <c r="AZ21" s="8">
        <f t="shared" si="19"/>
        <v>721.18802978810538</v>
      </c>
      <c r="BA21" s="8">
        <f t="shared" si="83"/>
        <v>728.50239599444285</v>
      </c>
      <c r="BB21" s="12">
        <v>31.31103515625</v>
      </c>
      <c r="BC21">
        <f t="shared" si="20"/>
        <v>759.81343115069285</v>
      </c>
      <c r="BD21" s="15">
        <f>BC21*0.001355</f>
        <v>1.0295471992091889</v>
      </c>
      <c r="BE21" s="8">
        <f t="shared" si="21"/>
        <v>758.78388395148363</v>
      </c>
      <c r="BF21" s="8">
        <f t="shared" si="84"/>
        <v>732.4148442236359</v>
      </c>
      <c r="BG21">
        <v>29.354095458984375</v>
      </c>
      <c r="BH21">
        <f t="shared" si="22"/>
        <v>761.76893968262027</v>
      </c>
      <c r="BI21" s="15">
        <f>BH21*0.001355</f>
        <v>1.0321969132699504</v>
      </c>
      <c r="BJ21" s="8">
        <f t="shared" si="23"/>
        <v>760.73674276935037</v>
      </c>
      <c r="BK21" s="8">
        <f t="shared" si="85"/>
        <v>756.17881832552996</v>
      </c>
      <c r="BL21">
        <v>27.519464492797852</v>
      </c>
      <c r="BM21">
        <f t="shared" si="24"/>
        <v>783.69828281832781</v>
      </c>
      <c r="BN21" s="15">
        <f>BM21*0.001355</f>
        <v>1.0619111732188342</v>
      </c>
      <c r="BO21" s="8">
        <f t="shared" si="25"/>
        <v>782.63637164510897</v>
      </c>
      <c r="BP21" s="8">
        <f t="shared" si="86"/>
        <v>806.59044186256006</v>
      </c>
      <c r="BQ21">
        <v>30.325725674629211</v>
      </c>
      <c r="BR21">
        <f t="shared" si="26"/>
        <v>836.91616753718927</v>
      </c>
      <c r="BS21" s="15">
        <f>BR21*0.001355</f>
        <v>1.1340214070128916</v>
      </c>
      <c r="BT21" s="8">
        <f t="shared" si="27"/>
        <v>835.78214613017633</v>
      </c>
      <c r="BU21" s="8">
        <f t="shared" si="87"/>
        <v>825.37087533684019</v>
      </c>
      <c r="BV21">
        <v>28.430367819964886</v>
      </c>
      <c r="BW21">
        <f t="shared" si="28"/>
        <v>853.80124315680507</v>
      </c>
      <c r="BX21" s="15">
        <f>BW21*0.001355</f>
        <v>1.156900684477471</v>
      </c>
      <c r="BY21" s="8">
        <f t="shared" si="29"/>
        <v>852.64434247232759</v>
      </c>
      <c r="BZ21" s="8">
        <f t="shared" si="88"/>
        <v>842.25093991932636</v>
      </c>
      <c r="CA21">
        <v>26.65346983121708</v>
      </c>
      <c r="CB21">
        <f t="shared" si="30"/>
        <v>868.90440975054344</v>
      </c>
      <c r="CC21" s="15">
        <f>CB21*0.001355</f>
        <v>1.1773654752119864</v>
      </c>
      <c r="CD21" s="8">
        <f t="shared" si="31"/>
        <v>867.72704427533142</v>
      </c>
      <c r="CE21" s="8">
        <f t="shared" si="89"/>
        <v>603.1777351549415</v>
      </c>
      <c r="CF21">
        <v>24.987627966766013</v>
      </c>
      <c r="CG21">
        <f t="shared" si="32"/>
        <v>628.16536312170751</v>
      </c>
      <c r="CH21" s="15">
        <f>CG21*0.001355</f>
        <v>0.85116406702991376</v>
      </c>
      <c r="CI21" s="8">
        <f t="shared" si="33"/>
        <v>627.3141990546776</v>
      </c>
      <c r="CJ21" s="8">
        <f t="shared" si="90"/>
        <v>587.91211105290881</v>
      </c>
      <c r="CK21">
        <v>23.425901218843137</v>
      </c>
      <c r="CL21">
        <f t="shared" si="34"/>
        <v>611.33801227175195</v>
      </c>
      <c r="CM21" s="15">
        <f>CL21*0.001355</f>
        <v>0.82836300662822393</v>
      </c>
      <c r="CN21" s="8">
        <f t="shared" si="35"/>
        <v>610.5096492651237</v>
      </c>
      <c r="CO21" s="8">
        <f t="shared" si="91"/>
        <v>494.89739968514738</v>
      </c>
      <c r="CP21">
        <v>16.749956421868717</v>
      </c>
      <c r="CQ21">
        <f t="shared" si="36"/>
        <v>511.64735610701609</v>
      </c>
      <c r="CR21" s="15">
        <f>CQ21*0.001355</f>
        <v>0.69328216752500682</v>
      </c>
      <c r="CS21" s="8">
        <f t="shared" si="37"/>
        <v>510.95407393949108</v>
      </c>
      <c r="CT21" s="8">
        <f t="shared" si="92"/>
        <v>482.45443866222587</v>
      </c>
      <c r="CU21">
        <v>15.703084145501922</v>
      </c>
      <c r="CV21">
        <f t="shared" si="38"/>
        <v>498.15752280772779</v>
      </c>
      <c r="CW21" s="15">
        <f>CV21*0.001355</f>
        <v>0.67500344340447116</v>
      </c>
      <c r="CX21" s="8">
        <f t="shared" si="39"/>
        <v>497.48251936432331</v>
      </c>
      <c r="CY21" s="8">
        <f t="shared" si="93"/>
        <v>403.6160634562894</v>
      </c>
      <c r="CZ21">
        <v>14.721641386408052</v>
      </c>
      <c r="DA21">
        <f t="shared" si="40"/>
        <v>418.33770484269746</v>
      </c>
      <c r="DB21" s="15">
        <f>DA21*0.001355</f>
        <v>0.56684759006185514</v>
      </c>
      <c r="DC21" s="8">
        <f t="shared" si="41"/>
        <v>417.77085725263561</v>
      </c>
      <c r="DD21" s="8">
        <f t="shared" si="94"/>
        <v>440.36635611195089</v>
      </c>
      <c r="DE21">
        <v>16.884152553858648</v>
      </c>
      <c r="DF21">
        <f t="shared" si="42"/>
        <v>457.25050866580955</v>
      </c>
      <c r="DG21" s="15">
        <f>DF21*0.001355</f>
        <v>0.61957443924217193</v>
      </c>
      <c r="DH21" s="8">
        <f t="shared" si="43"/>
        <v>456.63093422656738</v>
      </c>
      <c r="DI21" s="8">
        <f t="shared" si="95"/>
        <v>479.24972543120219</v>
      </c>
      <c r="DJ21">
        <v>18.911506773343582</v>
      </c>
      <c r="DK21">
        <f t="shared" si="44"/>
        <v>498.1612322045458</v>
      </c>
      <c r="DL21" s="15">
        <f>DK21*0.001355</f>
        <v>0.67500846963715955</v>
      </c>
      <c r="DM21" s="8">
        <f t="shared" si="45"/>
        <v>497.48622373490866</v>
      </c>
      <c r="DN21" s="8">
        <f t="shared" si="96"/>
        <v>240.02725624228506</v>
      </c>
      <c r="DO21">
        <v>10.011236063739657</v>
      </c>
      <c r="DP21">
        <f t="shared" si="46"/>
        <v>250.03849230602472</v>
      </c>
      <c r="DQ21" s="15">
        <f>DP21*0.001355</f>
        <v>0.33880215707466355</v>
      </c>
      <c r="DR21" s="8">
        <f t="shared" si="47"/>
        <v>249.69969014895005</v>
      </c>
      <c r="DS21" s="8">
        <f t="shared" si="97"/>
        <v>433.67863561737198</v>
      </c>
      <c r="DT21">
        <v>16.609527083765009</v>
      </c>
      <c r="DU21">
        <f t="shared" si="48"/>
        <v>450.28816270113697</v>
      </c>
      <c r="DV21" s="15">
        <f>DU21*0.001355</f>
        <v>0.61014046046004067</v>
      </c>
      <c r="DW21" s="8">
        <f t="shared" si="49"/>
        <v>449.67802224067691</v>
      </c>
      <c r="DX21" s="8">
        <f t="shared" si="98"/>
        <v>635.61053727230308</v>
      </c>
      <c r="DY21">
        <v>22.679954822188343</v>
      </c>
      <c r="DZ21">
        <f t="shared" si="50"/>
        <v>658.29049209449147</v>
      </c>
      <c r="EA21" s="15">
        <f>DZ21*0.001355</f>
        <v>0.89198361678803595</v>
      </c>
      <c r="EB21" s="8">
        <f t="shared" si="51"/>
        <v>657.39850847770344</v>
      </c>
      <c r="EC21" s="8">
        <f t="shared" si="99"/>
        <v>770.46211306116504</v>
      </c>
      <c r="ED21">
        <v>26.286884353752644</v>
      </c>
      <c r="EE21">
        <f t="shared" si="52"/>
        <v>796.74899741491765</v>
      </c>
      <c r="EF21" s="15">
        <f>EE21*0.001355</f>
        <v>1.0795948914972135</v>
      </c>
      <c r="EG21" s="8">
        <f t="shared" si="53"/>
        <v>795.66940252342044</v>
      </c>
      <c r="EH21" s="8">
        <f t="shared" si="100"/>
        <v>909.82770750086127</v>
      </c>
      <c r="EI21">
        <v>29.605259522791815</v>
      </c>
      <c r="EJ21">
        <f t="shared" si="54"/>
        <v>939.43296702365308</v>
      </c>
      <c r="EK21" s="15">
        <f>EJ21*0.001355</f>
        <v>1.2729316703170499</v>
      </c>
      <c r="EL21" s="8">
        <f t="shared" si="55"/>
        <v>938.16003535333607</v>
      </c>
      <c r="EM21" s="8">
        <f t="shared" si="101"/>
        <v>1013.6733853587848</v>
      </c>
      <c r="EN21">
        <v>32.05411392561215</v>
      </c>
      <c r="EO21">
        <f t="shared" si="56"/>
        <v>1045.727499284397</v>
      </c>
      <c r="EP21" s="15">
        <f>EO21*0.001355</f>
        <v>1.4169607615303581</v>
      </c>
      <c r="EQ21" s="8">
        <f t="shared" si="57"/>
        <v>1044.3105385228666</v>
      </c>
      <c r="ER21" s="8">
        <f t="shared" si="102"/>
        <v>1013.6733853587848</v>
      </c>
      <c r="ES21">
        <v>32.05411392561215</v>
      </c>
      <c r="ET21">
        <f t="shared" si="58"/>
        <v>1045.727499284397</v>
      </c>
      <c r="EU21" s="15">
        <f>ET21*0.001355</f>
        <v>1.4169607615303581</v>
      </c>
      <c r="EV21" s="8">
        <f t="shared" si="59"/>
        <v>1044.3105385228666</v>
      </c>
      <c r="EW21" s="8">
        <f t="shared" si="103"/>
        <v>1013.6733853587848</v>
      </c>
      <c r="EX21">
        <v>32.05411392561215</v>
      </c>
      <c r="EY21">
        <f t="shared" si="60"/>
        <v>1045.727499284397</v>
      </c>
      <c r="EZ21" s="15">
        <f>EY21*0.001355</f>
        <v>1.4169607615303581</v>
      </c>
      <c r="FA21" s="8">
        <f t="shared" si="61"/>
        <v>1044.3105385228666</v>
      </c>
      <c r="FB21" s="8">
        <f t="shared" si="104"/>
        <v>1013.6733853587848</v>
      </c>
      <c r="FC21">
        <v>32.05411392561215</v>
      </c>
      <c r="FD21">
        <f t="shared" si="62"/>
        <v>1045.727499284397</v>
      </c>
      <c r="FE21" s="15">
        <f>FD21*0.001355</f>
        <v>1.4169607615303581</v>
      </c>
      <c r="FF21" s="8">
        <f t="shared" si="63"/>
        <v>1044.3105385228666</v>
      </c>
      <c r="FG21" s="8">
        <f t="shared" si="105"/>
        <v>1013.6733853587848</v>
      </c>
      <c r="FH21">
        <v>32.05411392561215</v>
      </c>
      <c r="FI21">
        <f t="shared" si="64"/>
        <v>1045.727499284397</v>
      </c>
      <c r="FJ21" s="15">
        <f>FI21*0.001355</f>
        <v>1.4169607615303581</v>
      </c>
      <c r="FK21" s="8">
        <f t="shared" si="65"/>
        <v>1044.3105385228666</v>
      </c>
      <c r="FL21" s="8">
        <f t="shared" si="106"/>
        <v>1013.6733853587848</v>
      </c>
      <c r="FM21">
        <v>32.05411392561215</v>
      </c>
      <c r="FN21">
        <f t="shared" si="66"/>
        <v>1045.727499284397</v>
      </c>
      <c r="FO21" s="15">
        <f>FN21*0.001355</f>
        <v>1.4169607615303581</v>
      </c>
      <c r="FP21" s="8">
        <f t="shared" si="67"/>
        <v>1044.3105385228666</v>
      </c>
      <c r="FQ21" s="8">
        <f t="shared" si="107"/>
        <v>1013.6733853587848</v>
      </c>
      <c r="FR21">
        <v>32.05411392561215</v>
      </c>
      <c r="FS21">
        <f t="shared" si="68"/>
        <v>1045.727499284397</v>
      </c>
      <c r="FT21" s="15">
        <f>FS21*0.001355</f>
        <v>1.4169607615303581</v>
      </c>
      <c r="FU21" s="8">
        <f t="shared" si="69"/>
        <v>1044.3105385228666</v>
      </c>
      <c r="FV21" s="8">
        <f t="shared" si="108"/>
        <v>1013.6733853587848</v>
      </c>
      <c r="FW21">
        <v>32.05411392561215</v>
      </c>
      <c r="FX21">
        <f t="shared" si="70"/>
        <v>1045.727499284397</v>
      </c>
      <c r="FY21" s="15">
        <f>FX21*0.001355</f>
        <v>1.4169607615303581</v>
      </c>
      <c r="FZ21" s="8">
        <f t="shared" si="71"/>
        <v>1044.3105385228666</v>
      </c>
      <c r="GA21" s="8">
        <f t="shared" si="109"/>
        <v>1013.6733853587848</v>
      </c>
      <c r="GB21">
        <v>32.05411392561215</v>
      </c>
      <c r="GC21">
        <f t="shared" si="72"/>
        <v>1045.727499284397</v>
      </c>
      <c r="GD21" s="15">
        <f>GC21*0.001355</f>
        <v>1.4169607615303581</v>
      </c>
      <c r="GE21" s="8">
        <f t="shared" si="73"/>
        <v>1044.3105385228666</v>
      </c>
      <c r="GF21" s="8">
        <f t="shared" si="110"/>
        <v>1013.6733853587848</v>
      </c>
    </row>
    <row r="22" spans="1:188" ht="15" x14ac:dyDescent="0.25">
      <c r="A22" s="15">
        <v>36</v>
      </c>
      <c r="C22">
        <v>319</v>
      </c>
      <c r="D22" s="12">
        <v>30.0625</v>
      </c>
      <c r="E22">
        <f t="shared" si="0"/>
        <v>349.0625</v>
      </c>
      <c r="F22" s="15">
        <f>E22*0.001355</f>
        <v>0.47297968750000002</v>
      </c>
      <c r="G22" s="8">
        <f t="shared" si="1"/>
        <v>348.58952031249999</v>
      </c>
      <c r="H22" s="8">
        <f t="shared" si="74"/>
        <v>348.58952031249999</v>
      </c>
      <c r="I22" s="12">
        <v>30.0625</v>
      </c>
      <c r="J22" s="7">
        <f t="shared" si="2"/>
        <v>378.65202031249999</v>
      </c>
      <c r="K22" s="15">
        <f>J22*0.001355</f>
        <v>0.51307348752343751</v>
      </c>
      <c r="L22" s="8">
        <f t="shared" si="3"/>
        <v>378.13894682497653</v>
      </c>
      <c r="M22" s="8">
        <f t="shared" si="75"/>
        <v>393.75206347195223</v>
      </c>
      <c r="N22" s="13">
        <v>30.0625</v>
      </c>
      <c r="O22">
        <f t="shared" si="4"/>
        <v>423.81456347195223</v>
      </c>
      <c r="P22" s="15">
        <f>O22*0.001355</f>
        <v>0.57426873350449525</v>
      </c>
      <c r="Q22" s="8">
        <f t="shared" si="5"/>
        <v>423.24029473844774</v>
      </c>
      <c r="R22" s="8">
        <f t="shared" si="76"/>
        <v>432.88634707603927</v>
      </c>
      <c r="S22" s="13">
        <v>30.0625</v>
      </c>
      <c r="T22">
        <f t="shared" si="6"/>
        <v>462.94884707603927</v>
      </c>
      <c r="U22" s="15">
        <f>T22*0.001355</f>
        <v>0.62729568778803324</v>
      </c>
      <c r="V22" s="8">
        <f t="shared" si="7"/>
        <v>462.32155138825124</v>
      </c>
      <c r="W22" s="8">
        <f t="shared" si="77"/>
        <v>471.9842749306581</v>
      </c>
      <c r="X22" s="13">
        <v>30.0625</v>
      </c>
      <c r="Y22">
        <f t="shared" si="8"/>
        <v>502.0467749306581</v>
      </c>
      <c r="Z22" s="15">
        <f>Y22*0.001355</f>
        <v>0.68027338003104176</v>
      </c>
      <c r="AA22" s="8">
        <f t="shared" si="9"/>
        <v>501.36650155062705</v>
      </c>
      <c r="AB22" s="8">
        <f t="shared" si="78"/>
        <v>511.04588081030005</v>
      </c>
      <c r="AC22" s="13">
        <v>30.0625</v>
      </c>
      <c r="AD22">
        <f t="shared" si="10"/>
        <v>541.1083808103001</v>
      </c>
      <c r="AE22" s="15">
        <f>AD22*0.001355</f>
        <v>0.73320185599795673</v>
      </c>
      <c r="AF22" s="8">
        <f t="shared" si="11"/>
        <v>540.3751789543021</v>
      </c>
      <c r="AG22" s="8">
        <f t="shared" si="79"/>
        <v>550.07119845807983</v>
      </c>
      <c r="AH22" s="13">
        <v>30.0625</v>
      </c>
      <c r="AI22">
        <f t="shared" si="12"/>
        <v>580.13369845807983</v>
      </c>
      <c r="AJ22" s="15">
        <f>AI22*0.001355</f>
        <v>0.78608116141069817</v>
      </c>
      <c r="AK22" s="8">
        <f t="shared" si="13"/>
        <v>579.34761729666911</v>
      </c>
      <c r="AL22" s="8">
        <f t="shared" si="80"/>
        <v>585.09713764210176</v>
      </c>
      <c r="AM22" s="13">
        <v>30.0625</v>
      </c>
      <c r="AN22">
        <f t="shared" si="14"/>
        <v>615.15963764210176</v>
      </c>
      <c r="AO22" s="15">
        <f>AN22*0.001355</f>
        <v>0.83354130900504797</v>
      </c>
      <c r="AP22" s="8">
        <f t="shared" si="15"/>
        <v>614.32609633309676</v>
      </c>
      <c r="AQ22" s="8">
        <f t="shared" si="81"/>
        <v>631.02368990239984</v>
      </c>
      <c r="AR22" s="12">
        <v>27.125</v>
      </c>
      <c r="AS22">
        <f t="shared" si="16"/>
        <v>658.14868990239984</v>
      </c>
      <c r="AT22" s="15">
        <f>AS22*0.001355</f>
        <v>0.89179147481775178</v>
      </c>
      <c r="AU22" s="8">
        <f t="shared" si="17"/>
        <v>657.25689842758209</v>
      </c>
      <c r="AV22" s="8">
        <f t="shared" si="82"/>
        <v>681.47983899125654</v>
      </c>
      <c r="AW22" s="12">
        <v>33.3984375</v>
      </c>
      <c r="AX22">
        <f t="shared" si="18"/>
        <v>714.87827649125654</v>
      </c>
      <c r="AY22" s="15">
        <f>AX22*0.001355</f>
        <v>0.96866006464565269</v>
      </c>
      <c r="AZ22" s="8">
        <f t="shared" si="19"/>
        <v>713.90961642661091</v>
      </c>
      <c r="BA22" s="8">
        <f t="shared" si="83"/>
        <v>721.18802978810538</v>
      </c>
      <c r="BB22" s="12">
        <v>31.31103515625</v>
      </c>
      <c r="BC22">
        <f t="shared" si="20"/>
        <v>752.49906494435538</v>
      </c>
      <c r="BD22" s="15">
        <f>BC22*0.001355</f>
        <v>1.0196362329996016</v>
      </c>
      <c r="BE22" s="8">
        <f t="shared" si="21"/>
        <v>751.47942871135581</v>
      </c>
      <c r="BF22" s="8">
        <f t="shared" si="84"/>
        <v>758.78388395148363</v>
      </c>
      <c r="BG22">
        <v>29.354095458984375</v>
      </c>
      <c r="BH22">
        <f t="shared" si="22"/>
        <v>788.13797941046801</v>
      </c>
      <c r="BI22" s="15">
        <f>BH22*0.001355</f>
        <v>1.0679269621011842</v>
      </c>
      <c r="BJ22" s="8">
        <f t="shared" si="23"/>
        <v>787.07005244836682</v>
      </c>
      <c r="BK22" s="8">
        <f t="shared" si="85"/>
        <v>760.73674276935037</v>
      </c>
      <c r="BL22">
        <v>27.519464492797852</v>
      </c>
      <c r="BM22">
        <f t="shared" si="24"/>
        <v>788.25620726214822</v>
      </c>
      <c r="BN22" s="15">
        <f>BM22*0.001355</f>
        <v>1.0680871608402109</v>
      </c>
      <c r="BO22" s="8">
        <f t="shared" si="25"/>
        <v>787.18812010130796</v>
      </c>
      <c r="BP22" s="8">
        <f t="shared" si="86"/>
        <v>782.63637164510897</v>
      </c>
      <c r="BQ22">
        <v>25.799497961997986</v>
      </c>
      <c r="BR22">
        <f t="shared" si="26"/>
        <v>808.43586960710695</v>
      </c>
      <c r="BS22" s="15">
        <f>BR22*0.001355</f>
        <v>1.09543060331763</v>
      </c>
      <c r="BT22" s="8">
        <f t="shared" si="27"/>
        <v>807.34043900378936</v>
      </c>
      <c r="BU22" s="8">
        <f t="shared" si="87"/>
        <v>835.78214613017633</v>
      </c>
      <c r="BV22">
        <v>28.430367819964886</v>
      </c>
      <c r="BW22">
        <f t="shared" si="28"/>
        <v>864.21251395014121</v>
      </c>
      <c r="BX22" s="15">
        <f>BW22*0.001355</f>
        <v>1.1710079564024414</v>
      </c>
      <c r="BY22" s="8">
        <f t="shared" si="29"/>
        <v>863.04150599373872</v>
      </c>
      <c r="BZ22" s="8">
        <f t="shared" si="88"/>
        <v>852.64434247232759</v>
      </c>
      <c r="CA22">
        <v>26.65346983121708</v>
      </c>
      <c r="CB22">
        <f t="shared" si="30"/>
        <v>879.29781230354467</v>
      </c>
      <c r="CC22" s="15">
        <f>CB22*0.001355</f>
        <v>1.1914485356713032</v>
      </c>
      <c r="CD22" s="8">
        <f t="shared" si="31"/>
        <v>878.1063637678734</v>
      </c>
      <c r="CE22" s="8">
        <f t="shared" si="89"/>
        <v>867.72704427533142</v>
      </c>
      <c r="CF22">
        <v>24.987627966766013</v>
      </c>
      <c r="CG22">
        <f t="shared" si="32"/>
        <v>892.71467224209744</v>
      </c>
      <c r="CH22" s="15">
        <f>CG22*0.001355</f>
        <v>1.2096283808880421</v>
      </c>
      <c r="CI22" s="8">
        <f t="shared" si="33"/>
        <v>891.5050438612094</v>
      </c>
      <c r="CJ22" s="8">
        <f t="shared" si="90"/>
        <v>627.3141990546776</v>
      </c>
      <c r="CK22">
        <v>23.425901218843137</v>
      </c>
      <c r="CL22">
        <f t="shared" si="34"/>
        <v>650.74010027352074</v>
      </c>
      <c r="CM22" s="15">
        <f>CL22*0.001355</f>
        <v>0.8817528358706207</v>
      </c>
      <c r="CN22" s="8">
        <f t="shared" si="35"/>
        <v>649.85834743765008</v>
      </c>
      <c r="CO22" s="8">
        <f t="shared" si="91"/>
        <v>610.5096492651237</v>
      </c>
      <c r="CP22">
        <v>21.961782392665441</v>
      </c>
      <c r="CQ22">
        <f t="shared" si="36"/>
        <v>632.47143165778914</v>
      </c>
      <c r="CR22" s="15">
        <f>CQ22*0.001355</f>
        <v>0.85699878989630429</v>
      </c>
      <c r="CS22" s="8">
        <f t="shared" si="37"/>
        <v>631.61443286789279</v>
      </c>
      <c r="CT22" s="8">
        <f t="shared" si="92"/>
        <v>510.95407393949108</v>
      </c>
      <c r="CU22">
        <v>15.703084145501922</v>
      </c>
      <c r="CV22">
        <f t="shared" si="38"/>
        <v>526.65715808499306</v>
      </c>
      <c r="CW22" s="15">
        <f>CV22*0.001355</f>
        <v>0.71362044920516565</v>
      </c>
      <c r="CX22" s="8">
        <f t="shared" si="39"/>
        <v>525.94353763578795</v>
      </c>
      <c r="CY22" s="8">
        <f t="shared" si="93"/>
        <v>497.48251936432331</v>
      </c>
      <c r="CZ22">
        <v>14.721641386408052</v>
      </c>
      <c r="DA22">
        <f t="shared" si="40"/>
        <v>512.20416075073138</v>
      </c>
      <c r="DB22" s="15">
        <f>DA22*0.001355</f>
        <v>0.69403663781724101</v>
      </c>
      <c r="DC22" s="8">
        <f t="shared" si="41"/>
        <v>511.51012411291413</v>
      </c>
      <c r="DD22" s="8">
        <f t="shared" si="94"/>
        <v>417.77085725263561</v>
      </c>
      <c r="DE22">
        <v>13.801538799757548</v>
      </c>
      <c r="DF22">
        <f t="shared" si="42"/>
        <v>431.57239605239317</v>
      </c>
      <c r="DG22" s="15">
        <f>DF22*0.001355</f>
        <v>0.5847805966509928</v>
      </c>
      <c r="DH22" s="8">
        <f t="shared" si="43"/>
        <v>430.98761545574217</v>
      </c>
      <c r="DI22" s="8">
        <f t="shared" si="95"/>
        <v>456.63093422656738</v>
      </c>
      <c r="DJ22">
        <v>15.828893019242482</v>
      </c>
      <c r="DK22">
        <f t="shared" si="44"/>
        <v>472.45982724580983</v>
      </c>
      <c r="DL22" s="15">
        <f>DK22*0.001355</f>
        <v>0.64018306591807239</v>
      </c>
      <c r="DM22" s="8">
        <f t="shared" si="45"/>
        <v>471.81964417989178</v>
      </c>
      <c r="DN22" s="8">
        <f t="shared" si="96"/>
        <v>497.48622373490866</v>
      </c>
      <c r="DO22">
        <v>17.729537600009607</v>
      </c>
      <c r="DP22">
        <f t="shared" si="46"/>
        <v>515.21576133491828</v>
      </c>
      <c r="DQ22" s="15">
        <f>DP22*0.001355</f>
        <v>0.69811735660881435</v>
      </c>
      <c r="DR22" s="8">
        <f t="shared" si="47"/>
        <v>514.51764397830948</v>
      </c>
      <c r="DS22" s="8">
        <f t="shared" si="97"/>
        <v>249.69969014895005</v>
      </c>
      <c r="DT22">
        <v>9.3855338097559287</v>
      </c>
      <c r="DU22">
        <f t="shared" si="48"/>
        <v>259.08522395870597</v>
      </c>
      <c r="DV22" s="15">
        <f>DU22*0.001355</f>
        <v>0.35106047846404659</v>
      </c>
      <c r="DW22" s="8">
        <f t="shared" si="49"/>
        <v>258.73416348024193</v>
      </c>
      <c r="DX22" s="8">
        <f t="shared" si="98"/>
        <v>449.67802224067691</v>
      </c>
      <c r="DY22">
        <v>15.571431641029696</v>
      </c>
      <c r="DZ22">
        <f t="shared" si="50"/>
        <v>465.24945388170659</v>
      </c>
      <c r="EA22" s="15">
        <f>DZ22*0.001355</f>
        <v>0.6304130100097125</v>
      </c>
      <c r="EB22" s="8">
        <f t="shared" si="51"/>
        <v>464.61904087169688</v>
      </c>
      <c r="EC22" s="8">
        <f t="shared" si="99"/>
        <v>657.39850847770344</v>
      </c>
      <c r="ED22">
        <v>21.262457645801572</v>
      </c>
      <c r="EE22">
        <f t="shared" si="52"/>
        <v>678.66096612350498</v>
      </c>
      <c r="EF22" s="15">
        <f>EE22*0.001355</f>
        <v>0.91958560909734932</v>
      </c>
      <c r="EG22" s="8">
        <f t="shared" si="53"/>
        <v>677.74138051440764</v>
      </c>
      <c r="EH22" s="8">
        <f t="shared" si="100"/>
        <v>795.66940252342044</v>
      </c>
      <c r="EI22">
        <v>24.643954081643102</v>
      </c>
      <c r="EJ22">
        <f t="shared" si="54"/>
        <v>820.31335660506352</v>
      </c>
      <c r="EK22" s="15">
        <f>EJ22*0.001355</f>
        <v>1.1115245981998612</v>
      </c>
      <c r="EL22" s="8">
        <f t="shared" si="55"/>
        <v>819.2018320068637</v>
      </c>
      <c r="EM22" s="8">
        <f t="shared" si="101"/>
        <v>938.16003535333607</v>
      </c>
      <c r="EN22">
        <v>27.754930802617327</v>
      </c>
      <c r="EO22">
        <f t="shared" si="56"/>
        <v>965.91496615595338</v>
      </c>
      <c r="EP22" s="15">
        <f>EO22*0.001355</f>
        <v>1.3088147791413169</v>
      </c>
      <c r="EQ22" s="8">
        <f t="shared" si="57"/>
        <v>964.60615137681202</v>
      </c>
      <c r="ER22" s="8">
        <f t="shared" si="102"/>
        <v>1044.3105385228666</v>
      </c>
      <c r="ES22">
        <v>30.050731805261389</v>
      </c>
      <c r="ET22">
        <f t="shared" si="58"/>
        <v>1074.3612703281281</v>
      </c>
      <c r="EU22" s="15">
        <f>ET22*0.001355</f>
        <v>1.4557595212946135</v>
      </c>
      <c r="EV22" s="8">
        <f t="shared" si="59"/>
        <v>1072.9055108068335</v>
      </c>
      <c r="EW22" s="8">
        <f t="shared" si="103"/>
        <v>1044.3105385228666</v>
      </c>
      <c r="EX22">
        <v>30.050731805261389</v>
      </c>
      <c r="EY22">
        <f t="shared" si="60"/>
        <v>1074.3612703281281</v>
      </c>
      <c r="EZ22" s="15">
        <f>EY22*0.001355</f>
        <v>1.4557595212946135</v>
      </c>
      <c r="FA22" s="8">
        <f t="shared" si="61"/>
        <v>1072.9055108068335</v>
      </c>
      <c r="FB22" s="8">
        <f t="shared" si="104"/>
        <v>1044.3105385228666</v>
      </c>
      <c r="FC22">
        <v>30.050731805261389</v>
      </c>
      <c r="FD22">
        <f t="shared" si="62"/>
        <v>1074.3612703281281</v>
      </c>
      <c r="FE22" s="15">
        <f>FD22*0.001355</f>
        <v>1.4557595212946135</v>
      </c>
      <c r="FF22" s="8">
        <f t="shared" si="63"/>
        <v>1072.9055108068335</v>
      </c>
      <c r="FG22" s="8">
        <f t="shared" si="105"/>
        <v>1044.3105385228666</v>
      </c>
      <c r="FH22">
        <v>30.050731805261389</v>
      </c>
      <c r="FI22">
        <f t="shared" si="64"/>
        <v>1074.3612703281281</v>
      </c>
      <c r="FJ22" s="15">
        <f>FI22*0.001355</f>
        <v>1.4557595212946135</v>
      </c>
      <c r="FK22" s="8">
        <f t="shared" si="65"/>
        <v>1072.9055108068335</v>
      </c>
      <c r="FL22" s="8">
        <f t="shared" si="106"/>
        <v>1044.3105385228666</v>
      </c>
      <c r="FM22">
        <v>30.050731805261389</v>
      </c>
      <c r="FN22">
        <f t="shared" si="66"/>
        <v>1074.3612703281281</v>
      </c>
      <c r="FO22" s="15">
        <f>FN22*0.001355</f>
        <v>1.4557595212946135</v>
      </c>
      <c r="FP22" s="8">
        <f t="shared" si="67"/>
        <v>1072.9055108068335</v>
      </c>
      <c r="FQ22" s="8">
        <f t="shared" si="107"/>
        <v>1044.3105385228666</v>
      </c>
      <c r="FR22">
        <v>30.050731805261389</v>
      </c>
      <c r="FS22">
        <f t="shared" si="68"/>
        <v>1074.3612703281281</v>
      </c>
      <c r="FT22" s="15">
        <f>FS22*0.001355</f>
        <v>1.4557595212946135</v>
      </c>
      <c r="FU22" s="8">
        <f t="shared" si="69"/>
        <v>1072.9055108068335</v>
      </c>
      <c r="FV22" s="8">
        <f t="shared" si="108"/>
        <v>1044.3105385228666</v>
      </c>
      <c r="FW22">
        <v>30.050731805261389</v>
      </c>
      <c r="FX22">
        <f t="shared" si="70"/>
        <v>1074.3612703281281</v>
      </c>
      <c r="FY22" s="15">
        <f>FX22*0.001355</f>
        <v>1.4557595212946135</v>
      </c>
      <c r="FZ22" s="8">
        <f t="shared" si="71"/>
        <v>1072.9055108068335</v>
      </c>
      <c r="GA22" s="8">
        <f t="shared" si="109"/>
        <v>1044.3105385228666</v>
      </c>
      <c r="GB22">
        <v>30.050731805261389</v>
      </c>
      <c r="GC22">
        <f t="shared" si="72"/>
        <v>1074.3612703281281</v>
      </c>
      <c r="GD22" s="15">
        <f>GC22*0.001355</f>
        <v>1.4557595212946135</v>
      </c>
      <c r="GE22" s="8">
        <f t="shared" si="73"/>
        <v>1072.9055108068335</v>
      </c>
      <c r="GF22" s="8">
        <f t="shared" si="110"/>
        <v>1044.3105385228666</v>
      </c>
    </row>
    <row r="23" spans="1:188" ht="15" x14ac:dyDescent="0.25">
      <c r="A23" s="15">
        <v>37</v>
      </c>
      <c r="C23">
        <v>320</v>
      </c>
      <c r="D23" s="12">
        <v>30.0625</v>
      </c>
      <c r="E23">
        <f t="shared" si="0"/>
        <v>350.0625</v>
      </c>
      <c r="F23" s="15">
        <f>E23*0.001355</f>
        <v>0.47433468750000002</v>
      </c>
      <c r="G23" s="8">
        <f t="shared" si="1"/>
        <v>349.5881653125</v>
      </c>
      <c r="H23" s="8">
        <f t="shared" si="74"/>
        <v>348.58952031249999</v>
      </c>
      <c r="I23" s="12">
        <v>30.0625</v>
      </c>
      <c r="J23" s="7">
        <f t="shared" si="2"/>
        <v>378.65202031249999</v>
      </c>
      <c r="K23" s="15">
        <f>J23*0.001355</f>
        <v>0.51307348752343751</v>
      </c>
      <c r="L23" s="8">
        <f t="shared" si="3"/>
        <v>378.13894682497653</v>
      </c>
      <c r="M23" s="8">
        <f t="shared" si="75"/>
        <v>378.13894682497653</v>
      </c>
      <c r="N23" s="13">
        <v>30.0625</v>
      </c>
      <c r="O23">
        <f t="shared" si="4"/>
        <v>408.20144682497653</v>
      </c>
      <c r="P23" s="15">
        <f>O23*0.001355</f>
        <v>0.55311296044784319</v>
      </c>
      <c r="Q23" s="8">
        <f t="shared" si="5"/>
        <v>407.64833386452869</v>
      </c>
      <c r="R23" s="8">
        <f t="shared" si="76"/>
        <v>423.24029473844774</v>
      </c>
      <c r="S23" s="13">
        <v>30.0625</v>
      </c>
      <c r="T23">
        <f t="shared" si="6"/>
        <v>453.30279473844774</v>
      </c>
      <c r="U23" s="15">
        <f>T23*0.001355</f>
        <v>0.61422528687059674</v>
      </c>
      <c r="V23" s="8">
        <f t="shared" si="7"/>
        <v>452.68856945157717</v>
      </c>
      <c r="W23" s="8">
        <f t="shared" si="77"/>
        <v>462.32155138825124</v>
      </c>
      <c r="X23" s="13">
        <v>30.0625</v>
      </c>
      <c r="Y23">
        <f t="shared" si="8"/>
        <v>492.38405138825124</v>
      </c>
      <c r="Z23" s="15">
        <f>Y23*0.001355</f>
        <v>0.66718038963108051</v>
      </c>
      <c r="AA23" s="8">
        <f t="shared" si="9"/>
        <v>491.71687099862015</v>
      </c>
      <c r="AB23" s="8">
        <f t="shared" si="78"/>
        <v>501.36650155062705</v>
      </c>
      <c r="AC23" s="13">
        <v>30.0625</v>
      </c>
      <c r="AD23">
        <f t="shared" si="10"/>
        <v>531.42900155062705</v>
      </c>
      <c r="AE23" s="15">
        <f>AD23*0.001355</f>
        <v>0.72008629710109973</v>
      </c>
      <c r="AF23" s="8">
        <f t="shared" si="11"/>
        <v>530.7089152535259</v>
      </c>
      <c r="AG23" s="8">
        <f t="shared" si="79"/>
        <v>540.3751789543021</v>
      </c>
      <c r="AH23" s="13">
        <v>30.0625</v>
      </c>
      <c r="AI23">
        <f t="shared" si="12"/>
        <v>570.4376789543021</v>
      </c>
      <c r="AJ23" s="15">
        <f>AI23*0.001355</f>
        <v>0.77294305498307936</v>
      </c>
      <c r="AK23" s="8">
        <f t="shared" si="13"/>
        <v>569.664735899319</v>
      </c>
      <c r="AL23" s="8">
        <f t="shared" si="80"/>
        <v>579.34761729666911</v>
      </c>
      <c r="AM23" s="13">
        <v>30.0625</v>
      </c>
      <c r="AN23">
        <f t="shared" si="14"/>
        <v>609.41011729666911</v>
      </c>
      <c r="AO23" s="15">
        <f>AN23*0.001355</f>
        <v>0.82575070893698665</v>
      </c>
      <c r="AP23" s="8">
        <f t="shared" si="15"/>
        <v>608.58436658773212</v>
      </c>
      <c r="AQ23" s="8">
        <f t="shared" si="81"/>
        <v>614.32609633309676</v>
      </c>
      <c r="AR23" s="12">
        <v>27.125</v>
      </c>
      <c r="AS23">
        <f t="shared" si="16"/>
        <v>641.45109633309676</v>
      </c>
      <c r="AT23" s="15">
        <f>AS23*0.001355</f>
        <v>0.8691662355313462</v>
      </c>
      <c r="AU23" s="8">
        <f t="shared" si="17"/>
        <v>640.58193009756542</v>
      </c>
      <c r="AV23" s="8">
        <f t="shared" si="82"/>
        <v>657.25689842758209</v>
      </c>
      <c r="AW23" s="12">
        <v>25.4296875</v>
      </c>
      <c r="AX23">
        <f t="shared" si="18"/>
        <v>682.68658592758209</v>
      </c>
      <c r="AY23" s="15">
        <f>AX23*0.001355</f>
        <v>0.92504032393187374</v>
      </c>
      <c r="AZ23" s="8">
        <f t="shared" si="19"/>
        <v>681.76154560365023</v>
      </c>
      <c r="BA23" s="8">
        <f t="shared" si="83"/>
        <v>713.90961642661091</v>
      </c>
      <c r="BB23" s="12">
        <v>31.31103515625</v>
      </c>
      <c r="BC23">
        <f t="shared" si="20"/>
        <v>745.22065158286091</v>
      </c>
      <c r="BD23" s="15">
        <f>BC23*0.001355</f>
        <v>1.0097739828947765</v>
      </c>
      <c r="BE23" s="8">
        <f t="shared" si="21"/>
        <v>744.21087759996612</v>
      </c>
      <c r="BF23" s="8">
        <f t="shared" si="84"/>
        <v>751.47942871135581</v>
      </c>
      <c r="BG23">
        <v>29.354095458984375</v>
      </c>
      <c r="BH23">
        <f t="shared" si="22"/>
        <v>780.83352417034018</v>
      </c>
      <c r="BI23" s="15">
        <f>BH23*0.001355</f>
        <v>1.0580294252508111</v>
      </c>
      <c r="BJ23" s="8">
        <f t="shared" si="23"/>
        <v>779.77549474508942</v>
      </c>
      <c r="BK23" s="8">
        <f t="shared" si="85"/>
        <v>787.07005244836682</v>
      </c>
      <c r="BL23">
        <v>27.519464492797852</v>
      </c>
      <c r="BM23">
        <f t="shared" si="24"/>
        <v>814.58951694116467</v>
      </c>
      <c r="BN23" s="15">
        <f>BM23*0.001355</f>
        <v>1.1037687954552782</v>
      </c>
      <c r="BO23" s="8">
        <f t="shared" si="25"/>
        <v>813.48574814570941</v>
      </c>
      <c r="BP23" s="8">
        <f t="shared" si="86"/>
        <v>787.18812010130796</v>
      </c>
      <c r="BQ23">
        <v>25.799497961997986</v>
      </c>
      <c r="BR23">
        <f t="shared" si="26"/>
        <v>812.98761806330594</v>
      </c>
      <c r="BS23" s="15">
        <f>BR23*0.001355</f>
        <v>1.1015982224757797</v>
      </c>
      <c r="BT23" s="8">
        <f t="shared" si="27"/>
        <v>811.88601984083016</v>
      </c>
      <c r="BU23" s="8">
        <f t="shared" si="87"/>
        <v>807.34043900378936</v>
      </c>
      <c r="BV23">
        <v>24.187029339373112</v>
      </c>
      <c r="BW23">
        <f t="shared" si="28"/>
        <v>831.52746834316247</v>
      </c>
      <c r="BX23" s="15">
        <f>BW23*0.001355</f>
        <v>1.1267197196049852</v>
      </c>
      <c r="BY23" s="8">
        <f t="shared" si="29"/>
        <v>830.40074862355743</v>
      </c>
      <c r="BZ23" s="8">
        <f t="shared" si="88"/>
        <v>863.04150599373872</v>
      </c>
      <c r="CA23">
        <v>26.65346983121708</v>
      </c>
      <c r="CB23">
        <f t="shared" si="30"/>
        <v>889.6949758249558</v>
      </c>
      <c r="CC23" s="15">
        <f>CB23*0.001355</f>
        <v>1.2055366922428152</v>
      </c>
      <c r="CD23" s="8">
        <f t="shared" si="31"/>
        <v>888.48943913271296</v>
      </c>
      <c r="CE23" s="8">
        <f t="shared" si="89"/>
        <v>878.1063637678734</v>
      </c>
      <c r="CF23">
        <v>24.987627966766013</v>
      </c>
      <c r="CG23">
        <f t="shared" si="32"/>
        <v>903.09399173463942</v>
      </c>
      <c r="CH23" s="15">
        <f>CG23*0.001355</f>
        <v>1.2236923588004365</v>
      </c>
      <c r="CI23" s="8">
        <f t="shared" si="33"/>
        <v>901.87029937583895</v>
      </c>
      <c r="CJ23" s="8">
        <f t="shared" si="90"/>
        <v>891.5050438612094</v>
      </c>
      <c r="CK23">
        <v>23.425901218843137</v>
      </c>
      <c r="CL23">
        <f t="shared" si="34"/>
        <v>914.93094508005254</v>
      </c>
      <c r="CM23" s="15">
        <f>CL23*0.001355</f>
        <v>1.2397314305834712</v>
      </c>
      <c r="CN23" s="8">
        <f t="shared" si="35"/>
        <v>913.69121364946909</v>
      </c>
      <c r="CO23" s="8">
        <f t="shared" si="91"/>
        <v>649.85834743765008</v>
      </c>
      <c r="CP23">
        <v>21.961782392665441</v>
      </c>
      <c r="CQ23">
        <f t="shared" si="36"/>
        <v>671.82012983031552</v>
      </c>
      <c r="CR23" s="15">
        <f>CQ23*0.001355</f>
        <v>0.91031627592007758</v>
      </c>
      <c r="CS23" s="8">
        <f t="shared" si="37"/>
        <v>670.90981355439544</v>
      </c>
      <c r="CT23" s="8">
        <f t="shared" si="92"/>
        <v>631.61443286789279</v>
      </c>
      <c r="CU23">
        <v>20.589170993123851</v>
      </c>
      <c r="CV23">
        <f t="shared" si="38"/>
        <v>652.20360386101663</v>
      </c>
      <c r="CW23" s="15">
        <f>CV23*0.001355</f>
        <v>0.88373588323167762</v>
      </c>
      <c r="CX23" s="8">
        <f t="shared" si="39"/>
        <v>651.31986797778495</v>
      </c>
      <c r="CY23" s="8">
        <f t="shared" si="93"/>
        <v>525.94353763578795</v>
      </c>
      <c r="CZ23">
        <v>14.721641386408052</v>
      </c>
      <c r="DA23">
        <f t="shared" si="40"/>
        <v>540.66517902219596</v>
      </c>
      <c r="DB23" s="15">
        <f>DA23*0.001355</f>
        <v>0.73260131757507552</v>
      </c>
      <c r="DC23" s="8">
        <f t="shared" si="41"/>
        <v>539.93257770462083</v>
      </c>
      <c r="DD23" s="8">
        <f t="shared" si="94"/>
        <v>511.51012411291413</v>
      </c>
      <c r="DE23">
        <v>13.801538799757548</v>
      </c>
      <c r="DF23">
        <f t="shared" si="42"/>
        <v>525.31166291267164</v>
      </c>
      <c r="DG23" s="15">
        <f>DF23*0.001355</f>
        <v>0.71179730324667012</v>
      </c>
      <c r="DH23" s="8">
        <f t="shared" si="43"/>
        <v>524.59986560942491</v>
      </c>
      <c r="DI23" s="8">
        <f t="shared" si="95"/>
        <v>430.98761545574217</v>
      </c>
      <c r="DJ23">
        <v>12.938942624772702</v>
      </c>
      <c r="DK23">
        <f t="shared" si="44"/>
        <v>443.92655808051489</v>
      </c>
      <c r="DL23" s="15">
        <f>DK23*0.001355</f>
        <v>0.6015204861990977</v>
      </c>
      <c r="DM23" s="8">
        <f t="shared" si="45"/>
        <v>443.3250375943158</v>
      </c>
      <c r="DN23" s="8">
        <f t="shared" si="96"/>
        <v>471.81964417989178</v>
      </c>
      <c r="DO23">
        <v>14.839587205539827</v>
      </c>
      <c r="DP23">
        <f t="shared" si="46"/>
        <v>486.65923138543161</v>
      </c>
      <c r="DQ23" s="15">
        <f>DP23*0.001355</f>
        <v>0.65942325852725991</v>
      </c>
      <c r="DR23" s="8">
        <f t="shared" si="47"/>
        <v>485.99980812690433</v>
      </c>
      <c r="DS23" s="8">
        <f t="shared" si="97"/>
        <v>514.51764397830948</v>
      </c>
      <c r="DT23">
        <v>16.621441500009006</v>
      </c>
      <c r="DU23">
        <f t="shared" si="48"/>
        <v>531.13908547831852</v>
      </c>
      <c r="DV23" s="15">
        <f>DU23*0.001355</f>
        <v>0.71969346082312169</v>
      </c>
      <c r="DW23" s="8">
        <f t="shared" si="49"/>
        <v>530.4193920174954</v>
      </c>
      <c r="DX23" s="8">
        <f t="shared" si="98"/>
        <v>258.73416348024193</v>
      </c>
      <c r="DY23">
        <v>8.7989379466461823</v>
      </c>
      <c r="DZ23">
        <f t="shared" si="50"/>
        <v>267.53310142688809</v>
      </c>
      <c r="EA23" s="15">
        <f>DZ23*0.001355</f>
        <v>0.36250735243343341</v>
      </c>
      <c r="EB23" s="8">
        <f t="shared" si="51"/>
        <v>267.17059407445464</v>
      </c>
      <c r="EC23" s="8">
        <f t="shared" si="99"/>
        <v>464.61904087169688</v>
      </c>
      <c r="ED23">
        <v>14.598217163465339</v>
      </c>
      <c r="EE23">
        <f t="shared" si="52"/>
        <v>479.21725803516222</v>
      </c>
      <c r="EF23" s="15">
        <f>EE23*0.001355</f>
        <v>0.64933938463764485</v>
      </c>
      <c r="EG23" s="8">
        <f t="shared" si="53"/>
        <v>478.56791865052458</v>
      </c>
      <c r="EH23" s="8">
        <f t="shared" si="100"/>
        <v>677.74138051440764</v>
      </c>
      <c r="EI23">
        <v>19.933554042938972</v>
      </c>
      <c r="EJ23">
        <f t="shared" si="54"/>
        <v>697.67493455734666</v>
      </c>
      <c r="EK23" s="15">
        <f>EJ23*0.001355</f>
        <v>0.9453495363252048</v>
      </c>
      <c r="EL23" s="8">
        <f t="shared" si="55"/>
        <v>696.72958502102142</v>
      </c>
      <c r="EM23" s="8">
        <f t="shared" si="101"/>
        <v>819.2018320068637</v>
      </c>
      <c r="EN23">
        <v>23.10370695154041</v>
      </c>
      <c r="EO23">
        <f t="shared" si="56"/>
        <v>842.3055389584041</v>
      </c>
      <c r="EP23" s="15">
        <f>EO23*0.001355</f>
        <v>1.1413240052886375</v>
      </c>
      <c r="EQ23" s="8">
        <f t="shared" si="57"/>
        <v>841.16421495311545</v>
      </c>
      <c r="ER23" s="8">
        <f t="shared" si="102"/>
        <v>964.60615137681202</v>
      </c>
      <c r="ES23">
        <v>26.020247627453745</v>
      </c>
      <c r="ET23">
        <f t="shared" si="58"/>
        <v>990.62639900426575</v>
      </c>
      <c r="EU23" s="15">
        <f>ET23*0.001355</f>
        <v>1.3422987706507801</v>
      </c>
      <c r="EV23" s="8">
        <f t="shared" si="59"/>
        <v>989.28410023361494</v>
      </c>
      <c r="EW23" s="8">
        <f t="shared" si="103"/>
        <v>1072.9055108068335</v>
      </c>
      <c r="EX23">
        <v>28.172561067432554</v>
      </c>
      <c r="EY23">
        <f t="shared" si="60"/>
        <v>1101.078071874266</v>
      </c>
      <c r="EZ23" s="15">
        <f>EY23*0.001355</f>
        <v>1.4919607873896306</v>
      </c>
      <c r="FA23" s="8">
        <f t="shared" si="61"/>
        <v>1099.5861110868764</v>
      </c>
      <c r="FB23" s="8">
        <f t="shared" si="104"/>
        <v>1072.9055108068335</v>
      </c>
      <c r="FC23">
        <v>28.172561067432554</v>
      </c>
      <c r="FD23">
        <f t="shared" si="62"/>
        <v>1101.078071874266</v>
      </c>
      <c r="FE23" s="15">
        <f>FD23*0.001355</f>
        <v>1.4919607873896306</v>
      </c>
      <c r="FF23" s="8">
        <f t="shared" si="63"/>
        <v>1099.5861110868764</v>
      </c>
      <c r="FG23" s="8">
        <f t="shared" si="105"/>
        <v>1072.9055108068335</v>
      </c>
      <c r="FH23">
        <v>28.172561067432554</v>
      </c>
      <c r="FI23">
        <f t="shared" si="64"/>
        <v>1101.078071874266</v>
      </c>
      <c r="FJ23" s="15">
        <f>FI23*0.001355</f>
        <v>1.4919607873896306</v>
      </c>
      <c r="FK23" s="8">
        <f t="shared" si="65"/>
        <v>1099.5861110868764</v>
      </c>
      <c r="FL23" s="8">
        <f t="shared" si="106"/>
        <v>1072.9055108068335</v>
      </c>
      <c r="FM23">
        <v>28.172561067432554</v>
      </c>
      <c r="FN23">
        <f t="shared" si="66"/>
        <v>1101.078071874266</v>
      </c>
      <c r="FO23" s="15">
        <f>FN23*0.001355</f>
        <v>1.4919607873896306</v>
      </c>
      <c r="FP23" s="8">
        <f t="shared" si="67"/>
        <v>1099.5861110868764</v>
      </c>
      <c r="FQ23" s="8">
        <f t="shared" si="107"/>
        <v>1072.9055108068335</v>
      </c>
      <c r="FR23">
        <v>28.172561067432554</v>
      </c>
      <c r="FS23">
        <f t="shared" si="68"/>
        <v>1101.078071874266</v>
      </c>
      <c r="FT23" s="15">
        <f>FS23*0.001355</f>
        <v>1.4919607873896306</v>
      </c>
      <c r="FU23" s="8">
        <f t="shared" si="69"/>
        <v>1099.5861110868764</v>
      </c>
      <c r="FV23" s="8">
        <f t="shared" si="108"/>
        <v>1072.9055108068335</v>
      </c>
      <c r="FW23">
        <v>28.172561067432554</v>
      </c>
      <c r="FX23">
        <f t="shared" si="70"/>
        <v>1101.078071874266</v>
      </c>
      <c r="FY23" s="15">
        <f>FX23*0.001355</f>
        <v>1.4919607873896306</v>
      </c>
      <c r="FZ23" s="8">
        <f t="shared" si="71"/>
        <v>1099.5861110868764</v>
      </c>
      <c r="GA23" s="8">
        <f t="shared" si="109"/>
        <v>1072.9055108068335</v>
      </c>
      <c r="GB23">
        <v>28.172561067432554</v>
      </c>
      <c r="GC23">
        <f t="shared" si="72"/>
        <v>1101.078071874266</v>
      </c>
      <c r="GD23" s="15">
        <f>GC23*0.001355</f>
        <v>1.4919607873896306</v>
      </c>
      <c r="GE23" s="8">
        <f t="shared" si="73"/>
        <v>1099.5861110868764</v>
      </c>
      <c r="GF23" s="8">
        <f t="shared" si="110"/>
        <v>1072.9055108068335</v>
      </c>
    </row>
    <row r="24" spans="1:188" ht="15" x14ac:dyDescent="0.25">
      <c r="A24" s="15">
        <v>38</v>
      </c>
      <c r="C24">
        <v>320</v>
      </c>
      <c r="D24" s="12">
        <v>30.0625</v>
      </c>
      <c r="E24">
        <f t="shared" si="0"/>
        <v>350.0625</v>
      </c>
      <c r="F24" s="15">
        <f>E24*0.001355</f>
        <v>0.47433468750000002</v>
      </c>
      <c r="G24" s="8">
        <f t="shared" si="1"/>
        <v>349.5881653125</v>
      </c>
      <c r="H24" s="8">
        <f t="shared" si="74"/>
        <v>349.5881653125</v>
      </c>
      <c r="I24" s="12">
        <v>30.0625</v>
      </c>
      <c r="J24" s="7">
        <f t="shared" si="2"/>
        <v>379.6506653125</v>
      </c>
      <c r="K24" s="15">
        <f>J24*0.001355</f>
        <v>0.51442665149843758</v>
      </c>
      <c r="L24" s="8">
        <f t="shared" si="3"/>
        <v>379.13623866100158</v>
      </c>
      <c r="M24" s="8">
        <f t="shared" si="75"/>
        <v>378.13894682497653</v>
      </c>
      <c r="N24" s="13">
        <v>30.0625</v>
      </c>
      <c r="O24">
        <f t="shared" si="4"/>
        <v>408.20144682497653</v>
      </c>
      <c r="P24" s="15">
        <f>O24*0.001355</f>
        <v>0.55311296044784319</v>
      </c>
      <c r="Q24" s="8">
        <f t="shared" si="5"/>
        <v>407.64833386452869</v>
      </c>
      <c r="R24" s="8">
        <f t="shared" si="76"/>
        <v>407.64833386452869</v>
      </c>
      <c r="S24" s="13">
        <v>30.0625</v>
      </c>
      <c r="T24">
        <f t="shared" si="6"/>
        <v>437.71083386452869</v>
      </c>
      <c r="U24" s="15">
        <f>T24*0.001355</f>
        <v>0.59309817988643643</v>
      </c>
      <c r="V24" s="8">
        <f t="shared" si="7"/>
        <v>437.11773568464224</v>
      </c>
      <c r="W24" s="8">
        <f t="shared" si="77"/>
        <v>452.68856945157717</v>
      </c>
      <c r="X24" s="13">
        <v>30.0625</v>
      </c>
      <c r="Y24">
        <f t="shared" si="8"/>
        <v>482.75106945157717</v>
      </c>
      <c r="Z24" s="15">
        <f>Y24*0.001355</f>
        <v>0.65412769910688706</v>
      </c>
      <c r="AA24" s="8">
        <f t="shared" si="9"/>
        <v>482.09694175247029</v>
      </c>
      <c r="AB24" s="8">
        <f t="shared" si="78"/>
        <v>491.71687099862015</v>
      </c>
      <c r="AC24" s="13">
        <v>30.0625</v>
      </c>
      <c r="AD24">
        <f t="shared" si="10"/>
        <v>521.77937099862015</v>
      </c>
      <c r="AE24" s="15">
        <f>AD24*0.001355</f>
        <v>0.70701104770313039</v>
      </c>
      <c r="AF24" s="8">
        <f t="shared" si="11"/>
        <v>521.07235995091708</v>
      </c>
      <c r="AG24" s="8">
        <f t="shared" si="79"/>
        <v>530.7089152535259</v>
      </c>
      <c r="AH24" s="13">
        <v>30.0625</v>
      </c>
      <c r="AI24">
        <f t="shared" si="12"/>
        <v>560.7714152535259</v>
      </c>
      <c r="AJ24" s="15">
        <f>AI24*0.001355</f>
        <v>0.75984526766852767</v>
      </c>
      <c r="AK24" s="8">
        <f t="shared" si="13"/>
        <v>560.01156998585736</v>
      </c>
      <c r="AL24" s="8">
        <f t="shared" si="80"/>
        <v>569.664735899319</v>
      </c>
      <c r="AM24" s="13">
        <v>30.0625</v>
      </c>
      <c r="AN24">
        <f t="shared" si="14"/>
        <v>599.727235899319</v>
      </c>
      <c r="AO24" s="15">
        <f>AN24*0.001355</f>
        <v>0.81263040464357728</v>
      </c>
      <c r="AP24" s="8">
        <f t="shared" si="15"/>
        <v>598.91460549467547</v>
      </c>
      <c r="AQ24" s="8">
        <f t="shared" si="81"/>
        <v>608.58436658773212</v>
      </c>
      <c r="AR24" s="12">
        <v>27.125</v>
      </c>
      <c r="AS24">
        <f t="shared" si="16"/>
        <v>635.70936658773212</v>
      </c>
      <c r="AT24" s="15">
        <f>AS24*0.001355</f>
        <v>0.86138619172637709</v>
      </c>
      <c r="AU24" s="8">
        <f t="shared" si="17"/>
        <v>634.84798039600571</v>
      </c>
      <c r="AV24" s="8">
        <f t="shared" si="82"/>
        <v>640.58193009756542</v>
      </c>
      <c r="AW24" s="12">
        <v>25.4296875</v>
      </c>
      <c r="AX24">
        <f t="shared" si="18"/>
        <v>666.01161759756542</v>
      </c>
      <c r="AY24" s="15">
        <f>AX24*0.001355</f>
        <v>0.90244574184470117</v>
      </c>
      <c r="AZ24" s="8">
        <f t="shared" si="19"/>
        <v>665.10917185572077</v>
      </c>
      <c r="BA24" s="8">
        <f t="shared" si="83"/>
        <v>681.76154560365023</v>
      </c>
      <c r="BB24" s="12">
        <v>23.84033203125</v>
      </c>
      <c r="BC24">
        <f t="shared" si="20"/>
        <v>705.60187763490023</v>
      </c>
      <c r="BD24" s="15">
        <f>BC24*0.001355</f>
        <v>0.95609054419528983</v>
      </c>
      <c r="BE24" s="8">
        <f t="shared" si="21"/>
        <v>704.64578709070497</v>
      </c>
      <c r="BF24" s="8">
        <f t="shared" si="84"/>
        <v>744.21087759996612</v>
      </c>
      <c r="BG24">
        <v>29.354095458984375</v>
      </c>
      <c r="BH24">
        <f t="shared" si="22"/>
        <v>773.5649730589505</v>
      </c>
      <c r="BI24" s="15">
        <f>BH24*0.001355</f>
        <v>1.0481805384948779</v>
      </c>
      <c r="BJ24" s="8">
        <f t="shared" si="23"/>
        <v>772.51679252045562</v>
      </c>
      <c r="BK24" s="8">
        <f t="shared" si="85"/>
        <v>779.77549474508942</v>
      </c>
      <c r="BL24">
        <v>27.519464492797852</v>
      </c>
      <c r="BM24">
        <f t="shared" si="24"/>
        <v>807.29495923788727</v>
      </c>
      <c r="BN24" s="15">
        <f>BM24*0.001355</f>
        <v>1.0938846697673372</v>
      </c>
      <c r="BO24" s="8">
        <f t="shared" si="25"/>
        <v>806.20107456811991</v>
      </c>
      <c r="BP24" s="8">
        <f t="shared" si="86"/>
        <v>813.48574814570941</v>
      </c>
      <c r="BQ24">
        <v>25.799497961997986</v>
      </c>
      <c r="BR24">
        <f t="shared" si="26"/>
        <v>839.28524610770739</v>
      </c>
      <c r="BS24" s="15">
        <f>BR24*0.001355</f>
        <v>1.1372315084759437</v>
      </c>
      <c r="BT24" s="8">
        <f t="shared" si="27"/>
        <v>838.14801459923149</v>
      </c>
      <c r="BU24" s="8">
        <f t="shared" si="87"/>
        <v>811.88601984083016</v>
      </c>
      <c r="BV24">
        <v>24.187029339373112</v>
      </c>
      <c r="BW24">
        <f t="shared" si="28"/>
        <v>836.07304918020327</v>
      </c>
      <c r="BX24" s="15">
        <f>BW24*0.001355</f>
        <v>1.1328789816391756</v>
      </c>
      <c r="BY24" s="8">
        <f t="shared" si="29"/>
        <v>834.94017019856415</v>
      </c>
      <c r="BZ24" s="8">
        <f t="shared" si="88"/>
        <v>830.40074862355743</v>
      </c>
      <c r="CA24">
        <v>22.675340005662292</v>
      </c>
      <c r="CB24">
        <f t="shared" si="30"/>
        <v>853.07608862921973</v>
      </c>
      <c r="CC24" s="15">
        <f>CB24*0.001355</f>
        <v>1.1559181000925929</v>
      </c>
      <c r="CD24" s="8">
        <f t="shared" si="31"/>
        <v>851.92017052912718</v>
      </c>
      <c r="CE24" s="8">
        <f t="shared" si="89"/>
        <v>888.48943913271296</v>
      </c>
      <c r="CF24">
        <v>24.987627966766013</v>
      </c>
      <c r="CG24">
        <f t="shared" si="32"/>
        <v>913.47706709947897</v>
      </c>
      <c r="CH24" s="15">
        <f>CG24*0.001355</f>
        <v>1.237761425919794</v>
      </c>
      <c r="CI24" s="8">
        <f t="shared" si="33"/>
        <v>912.23930567355922</v>
      </c>
      <c r="CJ24" s="8">
        <f t="shared" si="90"/>
        <v>901.87029937583895</v>
      </c>
      <c r="CK24">
        <v>23.425901218843137</v>
      </c>
      <c r="CL24">
        <f t="shared" si="34"/>
        <v>925.29620059468209</v>
      </c>
      <c r="CM24" s="15">
        <f>CL24*0.001355</f>
        <v>1.2537763518057943</v>
      </c>
      <c r="CN24" s="8">
        <f t="shared" si="35"/>
        <v>924.04242424287634</v>
      </c>
      <c r="CO24" s="8">
        <f t="shared" si="91"/>
        <v>913.69121364946909</v>
      </c>
      <c r="CP24">
        <v>21.961782392665441</v>
      </c>
      <c r="CQ24">
        <f t="shared" si="36"/>
        <v>935.65299604213453</v>
      </c>
      <c r="CR24" s="15">
        <f>CQ24*0.001355</f>
        <v>1.2678098096370924</v>
      </c>
      <c r="CS24" s="8">
        <f t="shared" si="37"/>
        <v>934.3851862324974</v>
      </c>
      <c r="CT24" s="8">
        <f t="shared" si="92"/>
        <v>670.90981355439544</v>
      </c>
      <c r="CU24">
        <v>20.589170993123851</v>
      </c>
      <c r="CV24">
        <f t="shared" si="38"/>
        <v>691.49898454751929</v>
      </c>
      <c r="CW24" s="15">
        <f>CV24*0.001355</f>
        <v>0.93698112406188871</v>
      </c>
      <c r="CX24" s="8">
        <f t="shared" si="39"/>
        <v>690.56200342345744</v>
      </c>
      <c r="CY24" s="8">
        <f t="shared" si="93"/>
        <v>651.31986797778495</v>
      </c>
      <c r="CZ24">
        <v>19.302347806053611</v>
      </c>
      <c r="DA24">
        <f t="shared" si="40"/>
        <v>670.62221578383856</v>
      </c>
      <c r="DB24" s="15">
        <f>DA24*0.001355</f>
        <v>0.90869310238710133</v>
      </c>
      <c r="DC24" s="8">
        <f t="shared" si="41"/>
        <v>669.71352268145142</v>
      </c>
      <c r="DD24" s="8">
        <f t="shared" si="94"/>
        <v>539.93257770462083</v>
      </c>
      <c r="DE24">
        <v>13.801538799757548</v>
      </c>
      <c r="DF24">
        <f t="shared" si="42"/>
        <v>553.73411650437833</v>
      </c>
      <c r="DG24" s="15">
        <f>DF24*0.001355</f>
        <v>0.75030972786343264</v>
      </c>
      <c r="DH24" s="8">
        <f t="shared" si="43"/>
        <v>552.98380677651494</v>
      </c>
      <c r="DI24" s="8">
        <f t="shared" si="95"/>
        <v>524.59986560942491</v>
      </c>
      <c r="DJ24">
        <v>12.938942624772702</v>
      </c>
      <c r="DK24">
        <f t="shared" si="44"/>
        <v>537.53880823419763</v>
      </c>
      <c r="DL24" s="15">
        <f>DK24*0.001355</f>
        <v>0.72836508515733789</v>
      </c>
      <c r="DM24" s="8">
        <f t="shared" si="45"/>
        <v>536.81044314904034</v>
      </c>
      <c r="DN24" s="8">
        <f t="shared" si="96"/>
        <v>443.3250375943158</v>
      </c>
      <c r="DO24">
        <v>12.130258710724409</v>
      </c>
      <c r="DP24">
        <f t="shared" si="46"/>
        <v>455.45529630504024</v>
      </c>
      <c r="DQ24" s="15">
        <f>DP24*0.001355</f>
        <v>0.61714192649332955</v>
      </c>
      <c r="DR24" s="8">
        <f t="shared" si="47"/>
        <v>454.8381543785469</v>
      </c>
      <c r="DS24" s="8">
        <f t="shared" si="97"/>
        <v>485.99980812690433</v>
      </c>
      <c r="DT24">
        <v>13.912113005193588</v>
      </c>
      <c r="DU24">
        <f t="shared" si="48"/>
        <v>499.91192113209792</v>
      </c>
      <c r="DV24" s="15">
        <f>DU24*0.001355</f>
        <v>0.67738065313399276</v>
      </c>
      <c r="DW24" s="8">
        <f t="shared" si="49"/>
        <v>499.23454047896394</v>
      </c>
      <c r="DX24" s="8">
        <f t="shared" si="98"/>
        <v>530.4193920174954</v>
      </c>
      <c r="DY24">
        <v>15.582601406258442</v>
      </c>
      <c r="DZ24">
        <f t="shared" si="50"/>
        <v>546.00199342375379</v>
      </c>
      <c r="EA24" s="15">
        <f>DZ24*0.001355</f>
        <v>0.73983270108918642</v>
      </c>
      <c r="EB24" s="8">
        <f t="shared" si="51"/>
        <v>545.26216072266459</v>
      </c>
      <c r="EC24" s="8">
        <f t="shared" si="99"/>
        <v>267.17059407445464</v>
      </c>
      <c r="ED24">
        <v>8.2490043249807954</v>
      </c>
      <c r="EE24">
        <f t="shared" si="52"/>
        <v>275.41959839943542</v>
      </c>
      <c r="EF24" s="15">
        <f>EE24*0.001355</f>
        <v>0.37319355583123504</v>
      </c>
      <c r="EG24" s="8">
        <f t="shared" si="53"/>
        <v>275.04640484360419</v>
      </c>
      <c r="EH24" s="8">
        <f t="shared" si="100"/>
        <v>478.56791865052458</v>
      </c>
      <c r="EI24">
        <v>13.685828590748756</v>
      </c>
      <c r="EJ24">
        <f t="shared" si="54"/>
        <v>492.25374724127335</v>
      </c>
      <c r="EK24" s="15">
        <f>EJ24*0.001355</f>
        <v>0.66700382751192544</v>
      </c>
      <c r="EL24" s="8">
        <f t="shared" si="55"/>
        <v>491.58674341376144</v>
      </c>
      <c r="EM24" s="8">
        <f t="shared" si="101"/>
        <v>696.72958502102142</v>
      </c>
      <c r="EN24">
        <v>18.687706915255287</v>
      </c>
      <c r="EO24">
        <f t="shared" si="56"/>
        <v>715.41729193627668</v>
      </c>
      <c r="EP24" s="15">
        <f>EO24*0.001355</f>
        <v>0.96939043057365493</v>
      </c>
      <c r="EQ24" s="8">
        <f t="shared" si="57"/>
        <v>714.44790150570304</v>
      </c>
      <c r="ER24" s="8">
        <f t="shared" si="102"/>
        <v>841.16421495311545</v>
      </c>
      <c r="ES24">
        <v>21.659725267069135</v>
      </c>
      <c r="ET24">
        <f t="shared" si="58"/>
        <v>862.82394022018457</v>
      </c>
      <c r="EU24" s="15">
        <f>ET24*0.001355</f>
        <v>1.1691264389983502</v>
      </c>
      <c r="EV24" s="8">
        <f t="shared" si="59"/>
        <v>861.65481378118625</v>
      </c>
      <c r="EW24" s="8">
        <f t="shared" si="103"/>
        <v>989.28410023361494</v>
      </c>
      <c r="EX24">
        <v>24.393982150737887</v>
      </c>
      <c r="EY24">
        <f t="shared" si="60"/>
        <v>1013.6780823843528</v>
      </c>
      <c r="EZ24" s="15">
        <f>EY24*0.001355</f>
        <v>1.3735338016307981</v>
      </c>
      <c r="FA24" s="8">
        <f t="shared" si="61"/>
        <v>1012.3045485827221</v>
      </c>
      <c r="FB24" s="8">
        <f t="shared" si="104"/>
        <v>1099.5861110868764</v>
      </c>
      <c r="FC24">
        <v>26.411776000718021</v>
      </c>
      <c r="FD24">
        <f t="shared" si="62"/>
        <v>1125.9978870875943</v>
      </c>
      <c r="FE24" s="15">
        <f>FD24*0.001355</f>
        <v>1.5257271370036904</v>
      </c>
      <c r="FF24" s="8">
        <f t="shared" si="63"/>
        <v>1124.4721599505906</v>
      </c>
      <c r="FG24" s="8">
        <f t="shared" si="105"/>
        <v>1099.5861110868764</v>
      </c>
      <c r="FH24">
        <v>26.411776000718021</v>
      </c>
      <c r="FI24">
        <f t="shared" si="64"/>
        <v>1125.9978870875943</v>
      </c>
      <c r="FJ24" s="15">
        <f>FI24*0.001355</f>
        <v>1.5257271370036904</v>
      </c>
      <c r="FK24" s="8">
        <f t="shared" si="65"/>
        <v>1124.4721599505906</v>
      </c>
      <c r="FL24" s="8">
        <f t="shared" si="106"/>
        <v>1099.5861110868764</v>
      </c>
      <c r="FM24">
        <v>26.411776000718021</v>
      </c>
      <c r="FN24">
        <f t="shared" si="66"/>
        <v>1125.9978870875943</v>
      </c>
      <c r="FO24" s="15">
        <f>FN24*0.001355</f>
        <v>1.5257271370036904</v>
      </c>
      <c r="FP24" s="8">
        <f t="shared" si="67"/>
        <v>1124.4721599505906</v>
      </c>
      <c r="FQ24" s="8">
        <f t="shared" si="107"/>
        <v>1099.5861110868764</v>
      </c>
      <c r="FR24">
        <v>26.411776000718021</v>
      </c>
      <c r="FS24">
        <f t="shared" si="68"/>
        <v>1125.9978870875943</v>
      </c>
      <c r="FT24" s="15">
        <f>FS24*0.001355</f>
        <v>1.5257271370036904</v>
      </c>
      <c r="FU24" s="8">
        <f t="shared" si="69"/>
        <v>1124.4721599505906</v>
      </c>
      <c r="FV24" s="8">
        <f t="shared" si="108"/>
        <v>1099.5861110868764</v>
      </c>
      <c r="FW24">
        <v>26.411776000718021</v>
      </c>
      <c r="FX24">
        <f t="shared" si="70"/>
        <v>1125.9978870875943</v>
      </c>
      <c r="FY24" s="15">
        <f>FX24*0.001355</f>
        <v>1.5257271370036904</v>
      </c>
      <c r="FZ24" s="8">
        <f t="shared" si="71"/>
        <v>1124.4721599505906</v>
      </c>
      <c r="GA24" s="8">
        <f t="shared" si="109"/>
        <v>1099.5861110868764</v>
      </c>
      <c r="GB24">
        <v>26.411776000718021</v>
      </c>
      <c r="GC24">
        <f t="shared" si="72"/>
        <v>1125.9978870875943</v>
      </c>
      <c r="GD24" s="15">
        <f>GC24*0.001355</f>
        <v>1.5257271370036904</v>
      </c>
      <c r="GE24" s="8">
        <f t="shared" si="73"/>
        <v>1124.4721599505906</v>
      </c>
      <c r="GF24" s="8">
        <f t="shared" si="110"/>
        <v>1099.5861110868764</v>
      </c>
    </row>
    <row r="25" spans="1:188" ht="15" x14ac:dyDescent="0.25">
      <c r="A25" s="15">
        <v>39</v>
      </c>
      <c r="C25">
        <v>320</v>
      </c>
      <c r="D25" s="12">
        <v>30.0625</v>
      </c>
      <c r="E25">
        <f t="shared" si="0"/>
        <v>350.0625</v>
      </c>
      <c r="F25" s="15">
        <f>E25*0.001355</f>
        <v>0.47433468750000002</v>
      </c>
      <c r="G25" s="8">
        <f t="shared" si="1"/>
        <v>349.5881653125</v>
      </c>
      <c r="H25" s="8">
        <f t="shared" si="74"/>
        <v>349.5881653125</v>
      </c>
      <c r="I25" s="12">
        <v>30.0625</v>
      </c>
      <c r="J25" s="7">
        <f t="shared" si="2"/>
        <v>379.6506653125</v>
      </c>
      <c r="K25" s="15">
        <f>J25*0.001355</f>
        <v>0.51442665149843758</v>
      </c>
      <c r="L25" s="8">
        <f t="shared" si="3"/>
        <v>379.13623866100158</v>
      </c>
      <c r="M25" s="8">
        <f t="shared" si="75"/>
        <v>379.13623866100158</v>
      </c>
      <c r="N25" s="13">
        <v>30.0625</v>
      </c>
      <c r="O25">
        <f t="shared" si="4"/>
        <v>409.19873866100158</v>
      </c>
      <c r="P25" s="15">
        <f>O25*0.001355</f>
        <v>0.55446429088565719</v>
      </c>
      <c r="Q25" s="8">
        <f t="shared" si="5"/>
        <v>408.64427437011591</v>
      </c>
      <c r="R25" s="8">
        <f t="shared" si="76"/>
        <v>407.64833386452869</v>
      </c>
      <c r="S25" s="13">
        <v>30.0625</v>
      </c>
      <c r="T25">
        <f t="shared" si="6"/>
        <v>437.71083386452869</v>
      </c>
      <c r="U25" s="15">
        <f>T25*0.001355</f>
        <v>0.59309817988643643</v>
      </c>
      <c r="V25" s="8">
        <f t="shared" si="7"/>
        <v>437.11773568464224</v>
      </c>
      <c r="W25" s="8">
        <f t="shared" si="77"/>
        <v>437.11773568464224</v>
      </c>
      <c r="X25" s="13">
        <v>30.0625</v>
      </c>
      <c r="Y25">
        <f t="shared" si="8"/>
        <v>467.18023568464224</v>
      </c>
      <c r="Z25" s="15">
        <f>Y25*0.001355</f>
        <v>0.6330292193526903</v>
      </c>
      <c r="AA25" s="8">
        <f t="shared" si="9"/>
        <v>466.54720646528955</v>
      </c>
      <c r="AB25" s="8">
        <f t="shared" si="78"/>
        <v>482.09694175247029</v>
      </c>
      <c r="AC25" s="13">
        <v>30.0625</v>
      </c>
      <c r="AD25">
        <f t="shared" si="10"/>
        <v>512.15944175247023</v>
      </c>
      <c r="AE25" s="15">
        <f>AD25*0.001355</f>
        <v>0.69397604357459719</v>
      </c>
      <c r="AF25" s="8">
        <f t="shared" si="11"/>
        <v>511.46546570889564</v>
      </c>
      <c r="AG25" s="8">
        <f t="shared" si="79"/>
        <v>521.07235995091708</v>
      </c>
      <c r="AH25" s="13">
        <v>30.0625</v>
      </c>
      <c r="AI25">
        <f t="shared" si="12"/>
        <v>551.13485995091708</v>
      </c>
      <c r="AJ25" s="15">
        <f>AI25*0.001355</f>
        <v>0.74678773523349273</v>
      </c>
      <c r="AK25" s="8">
        <f t="shared" si="13"/>
        <v>550.38807221568356</v>
      </c>
      <c r="AL25" s="8">
        <f t="shared" si="80"/>
        <v>560.01156998585736</v>
      </c>
      <c r="AM25" s="13">
        <v>30.0625</v>
      </c>
      <c r="AN25">
        <f t="shared" si="14"/>
        <v>590.07406998585736</v>
      </c>
      <c r="AO25" s="15">
        <f>AN25*0.001355</f>
        <v>0.79955036483083675</v>
      </c>
      <c r="AP25" s="8">
        <f t="shared" si="15"/>
        <v>589.27451962102657</v>
      </c>
      <c r="AQ25" s="8">
        <f t="shared" si="81"/>
        <v>598.91460549467547</v>
      </c>
      <c r="AR25" s="12">
        <v>27.125</v>
      </c>
      <c r="AS25">
        <f t="shared" si="16"/>
        <v>626.03960549467547</v>
      </c>
      <c r="AT25" s="15">
        <f>AS25*0.001355</f>
        <v>0.84828366544528533</v>
      </c>
      <c r="AU25" s="8">
        <f t="shared" si="17"/>
        <v>625.19132182923022</v>
      </c>
      <c r="AV25" s="8">
        <f t="shared" si="82"/>
        <v>634.84798039600571</v>
      </c>
      <c r="AW25" s="12">
        <v>25.4296875</v>
      </c>
      <c r="AX25">
        <f t="shared" si="18"/>
        <v>660.27766789600571</v>
      </c>
      <c r="AY25" s="15">
        <f>AX25*0.001355</f>
        <v>0.89467623999908774</v>
      </c>
      <c r="AZ25" s="8">
        <f t="shared" si="19"/>
        <v>659.38299165600665</v>
      </c>
      <c r="BA25" s="8">
        <f t="shared" si="83"/>
        <v>665.10917185572077</v>
      </c>
      <c r="BB25" s="12">
        <v>23.84033203125</v>
      </c>
      <c r="BC25">
        <f t="shared" si="20"/>
        <v>688.94950388697077</v>
      </c>
      <c r="BD25" s="15">
        <f>BC25*0.001355</f>
        <v>0.93352657776684544</v>
      </c>
      <c r="BE25" s="8">
        <f t="shared" si="21"/>
        <v>688.01597730920389</v>
      </c>
      <c r="BF25" s="8">
        <f t="shared" si="84"/>
        <v>704.64578709070497</v>
      </c>
      <c r="BG25">
        <v>22.350311279296875</v>
      </c>
      <c r="BH25">
        <f t="shared" si="22"/>
        <v>726.99609837000185</v>
      </c>
      <c r="BI25" s="15">
        <f>BH25*0.001355</f>
        <v>0.98507971329135258</v>
      </c>
      <c r="BJ25" s="8">
        <f t="shared" si="23"/>
        <v>726.01101865671046</v>
      </c>
      <c r="BK25" s="8">
        <f t="shared" si="85"/>
        <v>772.51679252045562</v>
      </c>
      <c r="BL25">
        <v>27.519464492797852</v>
      </c>
      <c r="BM25">
        <f t="shared" si="24"/>
        <v>800.03625701325348</v>
      </c>
      <c r="BN25" s="15">
        <f>BM25*0.001355</f>
        <v>1.0840491282529585</v>
      </c>
      <c r="BO25" s="8">
        <f t="shared" si="25"/>
        <v>798.95220788500046</v>
      </c>
      <c r="BP25" s="8">
        <f t="shared" si="86"/>
        <v>806.20107456811991</v>
      </c>
      <c r="BQ25">
        <v>25.799497961997986</v>
      </c>
      <c r="BR25">
        <f t="shared" si="26"/>
        <v>832.00057253011789</v>
      </c>
      <c r="BS25" s="15">
        <f>BR25*0.001355</f>
        <v>1.1273607757783097</v>
      </c>
      <c r="BT25" s="8">
        <f t="shared" si="27"/>
        <v>830.87321175433954</v>
      </c>
      <c r="BU25" s="8">
        <f t="shared" si="87"/>
        <v>838.14801459923149</v>
      </c>
      <c r="BV25">
        <v>24.187029339373112</v>
      </c>
      <c r="BW25">
        <f t="shared" si="28"/>
        <v>862.3350439386046</v>
      </c>
      <c r="BX25" s="15">
        <f>BW25*0.001355</f>
        <v>1.1684639845368092</v>
      </c>
      <c r="BY25" s="8">
        <f t="shared" si="29"/>
        <v>861.16657995406774</v>
      </c>
      <c r="BZ25" s="8">
        <f t="shared" si="88"/>
        <v>834.94017019856415</v>
      </c>
      <c r="CA25">
        <v>22.675340005662292</v>
      </c>
      <c r="CB25">
        <f t="shared" si="30"/>
        <v>857.61551020422644</v>
      </c>
      <c r="CC25" s="15">
        <f>CB25*0.001355</f>
        <v>1.1620690163267269</v>
      </c>
      <c r="CD25" s="8">
        <f t="shared" si="31"/>
        <v>856.45344118789967</v>
      </c>
      <c r="CE25" s="8">
        <f t="shared" si="89"/>
        <v>851.92017052912718</v>
      </c>
      <c r="CF25">
        <v>21.258131255308399</v>
      </c>
      <c r="CG25">
        <f t="shared" si="32"/>
        <v>873.17830178443558</v>
      </c>
      <c r="CH25" s="15">
        <f>CG25*0.001355</f>
        <v>1.1831565989179103</v>
      </c>
      <c r="CI25" s="8">
        <f t="shared" si="33"/>
        <v>871.99514518551769</v>
      </c>
      <c r="CJ25" s="8">
        <f t="shared" si="90"/>
        <v>912.23930567355922</v>
      </c>
      <c r="CK25">
        <v>23.425901218843137</v>
      </c>
      <c r="CL25">
        <f t="shared" si="34"/>
        <v>935.66520689240235</v>
      </c>
      <c r="CM25" s="15">
        <f>CL25*0.001355</f>
        <v>1.2678263553392053</v>
      </c>
      <c r="CN25" s="8">
        <f t="shared" si="35"/>
        <v>934.3973805370631</v>
      </c>
      <c r="CO25" s="8">
        <f t="shared" si="91"/>
        <v>924.04242424287634</v>
      </c>
      <c r="CP25">
        <v>21.961782392665441</v>
      </c>
      <c r="CQ25">
        <f t="shared" si="36"/>
        <v>946.00420663554178</v>
      </c>
      <c r="CR25" s="15">
        <f>CQ25*0.001355</f>
        <v>1.2818356999911591</v>
      </c>
      <c r="CS25" s="8">
        <f t="shared" si="37"/>
        <v>944.72237093555066</v>
      </c>
      <c r="CT25" s="8">
        <f t="shared" si="92"/>
        <v>934.3851862324974</v>
      </c>
      <c r="CU25">
        <v>20.589170993123851</v>
      </c>
      <c r="CV25">
        <f t="shared" si="38"/>
        <v>954.97435722562125</v>
      </c>
      <c r="CW25" s="15">
        <f>CV25*0.001355</f>
        <v>1.2939902540407169</v>
      </c>
      <c r="CX25" s="8">
        <f t="shared" si="39"/>
        <v>953.6803669715805</v>
      </c>
      <c r="CY25" s="8">
        <f t="shared" si="93"/>
        <v>690.56200342345744</v>
      </c>
      <c r="CZ25">
        <v>19.302347806053611</v>
      </c>
      <c r="DA25">
        <f t="shared" si="40"/>
        <v>709.86435122951104</v>
      </c>
      <c r="DB25" s="15">
        <f>DA25*0.001355</f>
        <v>0.96186619591598754</v>
      </c>
      <c r="DC25" s="8">
        <f t="shared" si="41"/>
        <v>708.9024850335951</v>
      </c>
      <c r="DD25" s="8">
        <f t="shared" si="94"/>
        <v>669.71352268145142</v>
      </c>
      <c r="DE25">
        <v>18.09595106817526</v>
      </c>
      <c r="DF25">
        <f t="shared" si="42"/>
        <v>687.8094737496267</v>
      </c>
      <c r="DG25" s="15">
        <f>DF25*0.001355</f>
        <v>0.93198183693074421</v>
      </c>
      <c r="DH25" s="8">
        <f t="shared" si="43"/>
        <v>686.87749191269597</v>
      </c>
      <c r="DI25" s="8">
        <f t="shared" si="95"/>
        <v>552.98380677651494</v>
      </c>
      <c r="DJ25">
        <v>12.938942624772702</v>
      </c>
      <c r="DK25">
        <f t="shared" si="44"/>
        <v>565.92274940128766</v>
      </c>
      <c r="DL25" s="15">
        <f>DK25*0.001355</f>
        <v>0.76682532543874482</v>
      </c>
      <c r="DM25" s="8">
        <f t="shared" si="45"/>
        <v>565.15592407584893</v>
      </c>
      <c r="DN25" s="8">
        <f t="shared" si="96"/>
        <v>536.81044314904034</v>
      </c>
      <c r="DO25">
        <v>12.130258710724409</v>
      </c>
      <c r="DP25">
        <f t="shared" si="46"/>
        <v>548.94070185976477</v>
      </c>
      <c r="DQ25" s="15">
        <f>DP25*0.001355</f>
        <v>0.74381465101998134</v>
      </c>
      <c r="DR25" s="8">
        <f t="shared" si="47"/>
        <v>548.19688720874478</v>
      </c>
      <c r="DS25" s="8">
        <f t="shared" si="97"/>
        <v>454.8381543785469</v>
      </c>
      <c r="DT25">
        <v>11.372117541304133</v>
      </c>
      <c r="DU25">
        <f t="shared" si="48"/>
        <v>466.21027191985104</v>
      </c>
      <c r="DV25" s="15">
        <f>DU25*0.001355</f>
        <v>0.63171491845139816</v>
      </c>
      <c r="DW25" s="8">
        <f t="shared" si="49"/>
        <v>465.57855700139964</v>
      </c>
      <c r="DX25" s="8">
        <f t="shared" si="98"/>
        <v>499.23454047896394</v>
      </c>
      <c r="DY25">
        <v>13.042605942368988</v>
      </c>
      <c r="DZ25">
        <f t="shared" si="50"/>
        <v>512.27714642133287</v>
      </c>
      <c r="EA25" s="15">
        <f>DZ25*0.001355</f>
        <v>0.69413553340090606</v>
      </c>
      <c r="EB25" s="8">
        <f t="shared" si="51"/>
        <v>511.58301088793195</v>
      </c>
      <c r="EC25" s="8">
        <f t="shared" si="99"/>
        <v>545.26216072266459</v>
      </c>
      <c r="ED25">
        <v>14.608688818367289</v>
      </c>
      <c r="EE25">
        <f t="shared" si="52"/>
        <v>559.87084954103193</v>
      </c>
      <c r="EF25" s="15">
        <f>EE25*0.001355</f>
        <v>0.75862500112809828</v>
      </c>
      <c r="EG25" s="8">
        <f t="shared" si="53"/>
        <v>559.11222453990388</v>
      </c>
      <c r="EH25" s="8">
        <f t="shared" si="100"/>
        <v>275.04640484360419</v>
      </c>
      <c r="EI25">
        <v>7.7334415546694952</v>
      </c>
      <c r="EJ25">
        <f t="shared" si="54"/>
        <v>282.77984639827366</v>
      </c>
      <c r="EK25" s="15">
        <f>EJ25*0.001355</f>
        <v>0.38316669186966085</v>
      </c>
      <c r="EL25" s="8">
        <f t="shared" si="55"/>
        <v>282.39667970640403</v>
      </c>
      <c r="EM25" s="8">
        <f t="shared" si="101"/>
        <v>491.58674341376144</v>
      </c>
      <c r="EN25">
        <v>12.830464303826957</v>
      </c>
      <c r="EO25">
        <f t="shared" si="56"/>
        <v>504.41720771758838</v>
      </c>
      <c r="EP25" s="15">
        <f>EO25*0.001355</f>
        <v>0.68348531645733235</v>
      </c>
      <c r="EQ25" s="8">
        <f t="shared" si="57"/>
        <v>503.73372240113105</v>
      </c>
      <c r="ER25" s="8">
        <f t="shared" si="102"/>
        <v>714.44790150570304</v>
      </c>
      <c r="ES25">
        <v>17.519725233051833</v>
      </c>
      <c r="ET25">
        <f t="shared" si="58"/>
        <v>731.96762673875492</v>
      </c>
      <c r="EU25" s="15">
        <f>ET25*0.001355</f>
        <v>0.991816134231013</v>
      </c>
      <c r="EV25" s="8">
        <f t="shared" si="59"/>
        <v>730.97581060452387</v>
      </c>
      <c r="EW25" s="8">
        <f t="shared" si="103"/>
        <v>861.65481378118625</v>
      </c>
      <c r="EX25">
        <v>20.305992437877315</v>
      </c>
      <c r="EY25">
        <f t="shared" si="60"/>
        <v>881.96080621906356</v>
      </c>
      <c r="EZ25" s="15">
        <f>EY25*0.001355</f>
        <v>1.1950568924268312</v>
      </c>
      <c r="FA25" s="8">
        <f t="shared" si="61"/>
        <v>880.76574932663675</v>
      </c>
      <c r="FB25" s="8">
        <f t="shared" si="104"/>
        <v>1012.3045485827221</v>
      </c>
      <c r="FC25">
        <v>22.86935826631677</v>
      </c>
      <c r="FD25">
        <f t="shared" si="62"/>
        <v>1035.1739068490388</v>
      </c>
      <c r="FE25" s="15">
        <f>FD25*0.001355</f>
        <v>1.4026606437804476</v>
      </c>
      <c r="FF25" s="8">
        <f t="shared" si="63"/>
        <v>1033.7712462052584</v>
      </c>
      <c r="FG25" s="8">
        <f t="shared" si="105"/>
        <v>1124.4721599505906</v>
      </c>
      <c r="FH25">
        <v>24.761040000673145</v>
      </c>
      <c r="FI25">
        <f t="shared" si="64"/>
        <v>1149.2331999512637</v>
      </c>
      <c r="FJ25" s="15">
        <f>FI25*0.001355</f>
        <v>1.5572109859339625</v>
      </c>
      <c r="FK25" s="8">
        <f t="shared" si="65"/>
        <v>1147.6759889653297</v>
      </c>
      <c r="FL25" s="8">
        <f t="shared" si="106"/>
        <v>1124.4721599505906</v>
      </c>
      <c r="FM25">
        <v>24.761040000673145</v>
      </c>
      <c r="FN25">
        <f t="shared" si="66"/>
        <v>1149.2331999512637</v>
      </c>
      <c r="FO25" s="15">
        <f>FN25*0.001355</f>
        <v>1.5572109859339625</v>
      </c>
      <c r="FP25" s="8">
        <f t="shared" si="67"/>
        <v>1147.6759889653297</v>
      </c>
      <c r="FQ25" s="8">
        <f t="shared" si="107"/>
        <v>1124.4721599505906</v>
      </c>
      <c r="FR25">
        <v>24.761040000673145</v>
      </c>
      <c r="FS25">
        <f t="shared" si="68"/>
        <v>1149.2331999512637</v>
      </c>
      <c r="FT25" s="15">
        <f>FS25*0.001355</f>
        <v>1.5572109859339625</v>
      </c>
      <c r="FU25" s="8">
        <f t="shared" si="69"/>
        <v>1147.6759889653297</v>
      </c>
      <c r="FV25" s="8">
        <f t="shared" si="108"/>
        <v>1124.4721599505906</v>
      </c>
      <c r="FW25">
        <v>24.761040000673145</v>
      </c>
      <c r="FX25">
        <f t="shared" si="70"/>
        <v>1149.2331999512637</v>
      </c>
      <c r="FY25" s="15">
        <f>FX25*0.001355</f>
        <v>1.5572109859339625</v>
      </c>
      <c r="FZ25" s="8">
        <f t="shared" si="71"/>
        <v>1147.6759889653297</v>
      </c>
      <c r="GA25" s="8">
        <f t="shared" si="109"/>
        <v>1124.4721599505906</v>
      </c>
      <c r="GB25">
        <v>24.761040000673145</v>
      </c>
      <c r="GC25">
        <f t="shared" si="72"/>
        <v>1149.2331999512637</v>
      </c>
      <c r="GD25" s="15">
        <f>GC25*0.001355</f>
        <v>1.5572109859339625</v>
      </c>
      <c r="GE25" s="8">
        <f t="shared" si="73"/>
        <v>1147.6759889653297</v>
      </c>
      <c r="GF25" s="8">
        <f t="shared" si="110"/>
        <v>1124.4721599505906</v>
      </c>
    </row>
    <row r="26" spans="1:188" ht="15" x14ac:dyDescent="0.25">
      <c r="A26" s="17">
        <v>40</v>
      </c>
      <c r="B26" s="32">
        <v>2052</v>
      </c>
      <c r="C26">
        <v>410</v>
      </c>
      <c r="D26" s="12">
        <v>30.75</v>
      </c>
      <c r="E26">
        <f t="shared" si="0"/>
        <v>440.75</v>
      </c>
      <c r="F26" s="17">
        <f>E26*0.001875</f>
        <v>0.82640625000000001</v>
      </c>
      <c r="G26" s="8">
        <f t="shared" si="1"/>
        <v>439.92359375000001</v>
      </c>
      <c r="H26" s="8">
        <f t="shared" si="74"/>
        <v>349.5881653125</v>
      </c>
      <c r="I26" s="12">
        <v>30.75</v>
      </c>
      <c r="J26" s="7">
        <f t="shared" si="2"/>
        <v>380.3381653125</v>
      </c>
      <c r="K26" s="17">
        <f>J26*0.001875</f>
        <v>0.71313405996093748</v>
      </c>
      <c r="L26" s="8">
        <f t="shared" si="3"/>
        <v>379.62503125253903</v>
      </c>
      <c r="M26" s="8">
        <f t="shared" si="75"/>
        <v>379.13623866100158</v>
      </c>
      <c r="N26" s="13">
        <v>30.75</v>
      </c>
      <c r="O26">
        <f t="shared" si="4"/>
        <v>409.88623866100158</v>
      </c>
      <c r="P26" s="17">
        <f>O26*0.001875</f>
        <v>0.76853669748937792</v>
      </c>
      <c r="Q26" s="8">
        <f t="shared" si="5"/>
        <v>409.11770196351222</v>
      </c>
      <c r="R26" s="8">
        <f t="shared" si="76"/>
        <v>408.64427437011591</v>
      </c>
      <c r="S26" s="13">
        <v>30.75</v>
      </c>
      <c r="T26">
        <f t="shared" si="6"/>
        <v>439.39427437011591</v>
      </c>
      <c r="U26" s="17">
        <f>T26*0.001875</f>
        <v>0.82386426444396732</v>
      </c>
      <c r="V26" s="8">
        <f t="shared" si="7"/>
        <v>438.57041010567195</v>
      </c>
      <c r="W26" s="8">
        <f t="shared" si="77"/>
        <v>437.11773568464224</v>
      </c>
      <c r="X26" s="13">
        <v>30.75</v>
      </c>
      <c r="Y26">
        <f t="shared" si="8"/>
        <v>467.86773568464224</v>
      </c>
      <c r="Z26" s="17">
        <f>Y26*0.001875</f>
        <v>0.87725200440870421</v>
      </c>
      <c r="AA26" s="8">
        <f t="shared" si="9"/>
        <v>466.99048368023352</v>
      </c>
      <c r="AB26" s="8">
        <f t="shared" si="78"/>
        <v>466.54720646528955</v>
      </c>
      <c r="AC26" s="13">
        <v>30.75</v>
      </c>
      <c r="AD26">
        <f t="shared" si="10"/>
        <v>497.29720646528955</v>
      </c>
      <c r="AE26" s="17">
        <f>AD26*0.001875</f>
        <v>0.93243226212241792</v>
      </c>
      <c r="AF26" s="8">
        <f t="shared" si="11"/>
        <v>496.36477420316714</v>
      </c>
      <c r="AG26" s="8">
        <f t="shared" si="79"/>
        <v>511.46546570889564</v>
      </c>
      <c r="AH26" s="13">
        <v>30.75</v>
      </c>
      <c r="AI26">
        <f t="shared" si="12"/>
        <v>542.21546570889564</v>
      </c>
      <c r="AJ26" s="17">
        <f>AI26*0.001875</f>
        <v>1.0166539982041793</v>
      </c>
      <c r="AK26" s="8">
        <f t="shared" si="13"/>
        <v>541.19881171069142</v>
      </c>
      <c r="AL26" s="8">
        <f t="shared" si="80"/>
        <v>550.38807221568356</v>
      </c>
      <c r="AM26" s="13">
        <v>30.75</v>
      </c>
      <c r="AN26">
        <f t="shared" si="14"/>
        <v>581.13807221568356</v>
      </c>
      <c r="AO26" s="17">
        <f>AN26*0.001875</f>
        <v>1.0896338854044065</v>
      </c>
      <c r="AP26" s="8">
        <f t="shared" si="15"/>
        <v>580.04843833027917</v>
      </c>
      <c r="AQ26" s="8">
        <f t="shared" si="81"/>
        <v>589.27451962102657</v>
      </c>
      <c r="AR26" s="12">
        <v>27.125</v>
      </c>
      <c r="AS26">
        <f t="shared" si="16"/>
        <v>616.39951962102657</v>
      </c>
      <c r="AT26" s="17">
        <f>AS26*0.001875</f>
        <v>1.1557490992894248</v>
      </c>
      <c r="AU26" s="8">
        <f t="shared" si="17"/>
        <v>615.24377052173713</v>
      </c>
      <c r="AV26" s="8">
        <f t="shared" si="82"/>
        <v>625.19132182923022</v>
      </c>
      <c r="AW26" s="12">
        <v>25.4296875</v>
      </c>
      <c r="AX26">
        <f t="shared" si="18"/>
        <v>650.62100932923022</v>
      </c>
      <c r="AY26" s="17">
        <f>AX26*0.001875</f>
        <v>1.2199143924923066</v>
      </c>
      <c r="AZ26" s="8">
        <f t="shared" si="19"/>
        <v>649.40109493673788</v>
      </c>
      <c r="BA26" s="8">
        <f t="shared" si="83"/>
        <v>659.38299165600665</v>
      </c>
      <c r="BB26" s="12">
        <v>23.84033203125</v>
      </c>
      <c r="BC26">
        <f t="shared" si="20"/>
        <v>683.22332368725665</v>
      </c>
      <c r="BD26" s="17">
        <f>BC26*0.001875</f>
        <v>1.2810437319136061</v>
      </c>
      <c r="BE26" s="8">
        <f t="shared" si="21"/>
        <v>681.942279955343</v>
      </c>
      <c r="BF26" s="8">
        <f t="shared" si="84"/>
        <v>688.01597730920389</v>
      </c>
      <c r="BG26">
        <v>22.350311279296875</v>
      </c>
      <c r="BH26">
        <f t="shared" si="22"/>
        <v>710.36628858850077</v>
      </c>
      <c r="BI26" s="17">
        <f>BH26*0.001875</f>
        <v>1.331936791103439</v>
      </c>
      <c r="BJ26" s="8">
        <f t="shared" si="23"/>
        <v>709.03435179739733</v>
      </c>
      <c r="BK26" s="8">
        <f t="shared" si="85"/>
        <v>726.01101865671046</v>
      </c>
      <c r="BL26">
        <v>20.95341682434082</v>
      </c>
      <c r="BM26">
        <f t="shared" si="24"/>
        <v>746.96443548105128</v>
      </c>
      <c r="BN26" s="17">
        <f>BM26*0.001875</f>
        <v>1.400558316526971</v>
      </c>
      <c r="BO26" s="8">
        <f t="shared" si="25"/>
        <v>745.56387716452434</v>
      </c>
      <c r="BP26" s="8">
        <f t="shared" si="86"/>
        <v>798.95220788500046</v>
      </c>
      <c r="BQ26">
        <v>25.799497961997986</v>
      </c>
      <c r="BR26">
        <f t="shared" si="26"/>
        <v>824.75170584699845</v>
      </c>
      <c r="BS26" s="17">
        <f>BR26*0.001875</f>
        <v>1.5464094484631221</v>
      </c>
      <c r="BT26" s="8">
        <f t="shared" si="27"/>
        <v>823.20529639853532</v>
      </c>
      <c r="BU26" s="8">
        <f t="shared" si="87"/>
        <v>830.87321175433954</v>
      </c>
      <c r="BV26">
        <v>24.187029339373112</v>
      </c>
      <c r="BW26">
        <f t="shared" si="28"/>
        <v>855.06024109371265</v>
      </c>
      <c r="BX26" s="17">
        <f>BW26*0.001875</f>
        <v>1.6032379520507112</v>
      </c>
      <c r="BY26" s="8">
        <f t="shared" si="29"/>
        <v>853.45700314166197</v>
      </c>
      <c r="BZ26" s="8">
        <f t="shared" si="88"/>
        <v>861.16657995406774</v>
      </c>
      <c r="CA26">
        <v>22.675340005662292</v>
      </c>
      <c r="CB26">
        <f t="shared" si="30"/>
        <v>883.84191995973003</v>
      </c>
      <c r="CC26" s="17">
        <f>CB26*0.001875</f>
        <v>1.6572035999244938</v>
      </c>
      <c r="CD26" s="8">
        <f t="shared" si="31"/>
        <v>882.18471635980552</v>
      </c>
      <c r="CE26" s="8">
        <f t="shared" si="89"/>
        <v>856.45344118789967</v>
      </c>
      <c r="CF26">
        <v>21.258131255308399</v>
      </c>
      <c r="CG26">
        <f t="shared" si="32"/>
        <v>877.71157244320807</v>
      </c>
      <c r="CH26" s="17">
        <f>CG26*0.001875</f>
        <v>1.645709198331015</v>
      </c>
      <c r="CI26" s="8">
        <f t="shared" si="33"/>
        <v>876.06586324487705</v>
      </c>
      <c r="CJ26" s="8">
        <f t="shared" si="90"/>
        <v>871.99514518551769</v>
      </c>
      <c r="CK26">
        <v>19.929498051851624</v>
      </c>
      <c r="CL26">
        <f t="shared" si="34"/>
        <v>891.92464323736931</v>
      </c>
      <c r="CM26" s="17">
        <f>CL26*0.001875</f>
        <v>1.6723587060700673</v>
      </c>
      <c r="CN26" s="8">
        <f t="shared" si="35"/>
        <v>890.25228453129921</v>
      </c>
      <c r="CO26" s="8">
        <f t="shared" si="91"/>
        <v>934.3973805370631</v>
      </c>
      <c r="CP26">
        <v>21.961782392665441</v>
      </c>
      <c r="CQ26">
        <f t="shared" si="36"/>
        <v>956.35916292972854</v>
      </c>
      <c r="CR26" s="17">
        <f>CQ26*0.001875</f>
        <v>1.793173430493241</v>
      </c>
      <c r="CS26" s="8">
        <f t="shared" si="37"/>
        <v>954.56598949923534</v>
      </c>
      <c r="CT26" s="8">
        <f t="shared" si="92"/>
        <v>944.72237093555066</v>
      </c>
      <c r="CU26">
        <v>20.589170993123851</v>
      </c>
      <c r="CV26">
        <f t="shared" si="38"/>
        <v>965.3115419286745</v>
      </c>
      <c r="CW26" s="17">
        <f>CV26*0.001875</f>
        <v>1.8099591411162645</v>
      </c>
      <c r="CX26" s="8">
        <f t="shared" si="39"/>
        <v>963.50158278755828</v>
      </c>
      <c r="CY26" s="8">
        <f t="shared" si="93"/>
        <v>953.6803669715805</v>
      </c>
      <c r="CZ26">
        <v>19.302347806053611</v>
      </c>
      <c r="DA26">
        <f t="shared" si="40"/>
        <v>972.9827147776341</v>
      </c>
      <c r="DB26" s="17">
        <f>DA26*0.001875</f>
        <v>1.8243425902080639</v>
      </c>
      <c r="DC26" s="8">
        <f t="shared" si="41"/>
        <v>971.15837218742604</v>
      </c>
      <c r="DD26" s="8">
        <f t="shared" si="94"/>
        <v>708.9024850335951</v>
      </c>
      <c r="DE26">
        <v>18.09595106817526</v>
      </c>
      <c r="DF26">
        <f t="shared" si="42"/>
        <v>726.99843610177038</v>
      </c>
      <c r="DG26" s="17">
        <f>DF26*0.001875</f>
        <v>1.3631220676908193</v>
      </c>
      <c r="DH26" s="8">
        <f t="shared" si="43"/>
        <v>725.63531403407956</v>
      </c>
      <c r="DI26" s="8">
        <f t="shared" si="95"/>
        <v>686.87749191269597</v>
      </c>
      <c r="DJ26">
        <v>16.964954126414305</v>
      </c>
      <c r="DK26">
        <f t="shared" si="44"/>
        <v>703.84244603911031</v>
      </c>
      <c r="DL26" s="17">
        <f>DK26*0.001875</f>
        <v>1.3197045863233319</v>
      </c>
      <c r="DM26" s="8">
        <f t="shared" si="45"/>
        <v>702.52274145278693</v>
      </c>
      <c r="DN26" s="8">
        <f t="shared" si="96"/>
        <v>565.15592407584893</v>
      </c>
      <c r="DO26">
        <v>12.130258710724409</v>
      </c>
      <c r="DP26">
        <f t="shared" si="46"/>
        <v>577.28618278657336</v>
      </c>
      <c r="DQ26" s="17">
        <f>DP26*0.001875</f>
        <v>1.082411592724825</v>
      </c>
      <c r="DR26" s="8">
        <f t="shared" si="47"/>
        <v>576.20377119384852</v>
      </c>
      <c r="DS26" s="8">
        <f t="shared" si="97"/>
        <v>548.19688720874478</v>
      </c>
      <c r="DT26">
        <v>11.372117541304133</v>
      </c>
      <c r="DU26">
        <f t="shared" si="48"/>
        <v>559.56900475004886</v>
      </c>
      <c r="DV26" s="17">
        <f>DU26*0.001875</f>
        <v>1.0491918839063417</v>
      </c>
      <c r="DW26" s="8">
        <f t="shared" si="49"/>
        <v>558.5198128661425</v>
      </c>
      <c r="DX26" s="8">
        <f t="shared" si="98"/>
        <v>465.57855700139964</v>
      </c>
      <c r="DY26">
        <v>10.661360194972625</v>
      </c>
      <c r="DZ26">
        <f t="shared" si="50"/>
        <v>476.23991719637229</v>
      </c>
      <c r="EA26" s="17">
        <f>DZ26*0.001875</f>
        <v>0.89294984474319805</v>
      </c>
      <c r="EB26" s="8">
        <f t="shared" si="51"/>
        <v>475.34696735162908</v>
      </c>
      <c r="EC26" s="8">
        <f t="shared" si="99"/>
        <v>511.58301088793195</v>
      </c>
      <c r="ED26">
        <v>12.227443070970926</v>
      </c>
      <c r="EE26">
        <f t="shared" si="52"/>
        <v>523.81045395890283</v>
      </c>
      <c r="EF26" s="17">
        <f>EE26*0.001875</f>
        <v>0.98214460117294278</v>
      </c>
      <c r="EG26" s="8">
        <f t="shared" si="53"/>
        <v>522.82830935772984</v>
      </c>
      <c r="EH26" s="8">
        <f t="shared" si="100"/>
        <v>559.11222453990388</v>
      </c>
      <c r="EI26">
        <v>13.695645767219334</v>
      </c>
      <c r="EJ26">
        <f t="shared" si="54"/>
        <v>572.80787030712327</v>
      </c>
      <c r="EK26" s="17">
        <f>EJ26*0.001875</f>
        <v>1.074014756825856</v>
      </c>
      <c r="EL26" s="8">
        <f t="shared" si="55"/>
        <v>571.73385555029745</v>
      </c>
      <c r="EM26" s="8">
        <f t="shared" si="101"/>
        <v>282.39667970640403</v>
      </c>
      <c r="EN26">
        <v>7.2501014575026517</v>
      </c>
      <c r="EO26">
        <f t="shared" si="56"/>
        <v>289.64678116390667</v>
      </c>
      <c r="EP26" s="17">
        <f>EO26*0.001875</f>
        <v>0.54308771468232497</v>
      </c>
      <c r="EQ26" s="8">
        <f t="shared" si="57"/>
        <v>289.10369344922435</v>
      </c>
      <c r="ER26" s="8">
        <f t="shared" si="102"/>
        <v>503.73372240113105</v>
      </c>
      <c r="ES26">
        <v>12.028560284837774</v>
      </c>
      <c r="ET26">
        <f t="shared" si="58"/>
        <v>515.76228268596878</v>
      </c>
      <c r="EU26" s="17">
        <f>ET26*0.001875</f>
        <v>0.96705428003619143</v>
      </c>
      <c r="EV26" s="8">
        <f t="shared" si="59"/>
        <v>514.79522840593256</v>
      </c>
      <c r="EW26" s="8">
        <f t="shared" si="103"/>
        <v>730.97581060452387</v>
      </c>
      <c r="EX26">
        <v>16.424742405986095</v>
      </c>
      <c r="EY26">
        <f t="shared" si="60"/>
        <v>747.40055301050995</v>
      </c>
      <c r="EZ26" s="17">
        <f>EY26*0.001875</f>
        <v>1.4013760368947061</v>
      </c>
      <c r="FA26" s="8">
        <f t="shared" si="61"/>
        <v>745.99917697361525</v>
      </c>
      <c r="FB26" s="8">
        <f t="shared" si="104"/>
        <v>880.76574932663675</v>
      </c>
      <c r="FC26">
        <v>19.036867910509983</v>
      </c>
      <c r="FD26">
        <f t="shared" si="62"/>
        <v>899.80261723714671</v>
      </c>
      <c r="FE26" s="17">
        <f>FD26*0.001875</f>
        <v>1.68712990731965</v>
      </c>
      <c r="FF26" s="8">
        <f t="shared" si="63"/>
        <v>898.11548732982703</v>
      </c>
      <c r="FG26" s="8">
        <f t="shared" si="105"/>
        <v>1033.7712462052584</v>
      </c>
      <c r="FH26">
        <v>21.44002337467197</v>
      </c>
      <c r="FI26">
        <f t="shared" si="64"/>
        <v>1055.2112695799303</v>
      </c>
      <c r="FJ26" s="17">
        <f>FI26*0.001875</f>
        <v>1.9785211304623693</v>
      </c>
      <c r="FK26" s="8">
        <f t="shared" si="65"/>
        <v>1053.2327484494679</v>
      </c>
      <c r="FL26" s="8">
        <f t="shared" si="106"/>
        <v>1147.6759889653297</v>
      </c>
      <c r="FM26">
        <v>23.213475000631075</v>
      </c>
      <c r="FN26">
        <f t="shared" si="66"/>
        <v>1170.8894639659607</v>
      </c>
      <c r="FO26" s="17">
        <f>FN26*0.001875</f>
        <v>2.1954177449361763</v>
      </c>
      <c r="FP26" s="8">
        <f t="shared" si="67"/>
        <v>1168.6940462210246</v>
      </c>
      <c r="FQ26" s="8">
        <f t="shared" si="107"/>
        <v>1147.6759889653297</v>
      </c>
      <c r="FR26">
        <v>23.213475000631075</v>
      </c>
      <c r="FS26">
        <f t="shared" si="68"/>
        <v>1170.8894639659607</v>
      </c>
      <c r="FT26" s="17">
        <f>FS26*0.001875</f>
        <v>2.1954177449361763</v>
      </c>
      <c r="FU26" s="8">
        <f t="shared" si="69"/>
        <v>1168.6940462210246</v>
      </c>
      <c r="FV26" s="8">
        <f t="shared" si="108"/>
        <v>1147.6759889653297</v>
      </c>
      <c r="FW26">
        <v>23.213475000631075</v>
      </c>
      <c r="FX26">
        <f t="shared" si="70"/>
        <v>1170.8894639659607</v>
      </c>
      <c r="FY26" s="17">
        <f>FX26*0.001875</f>
        <v>2.1954177449361763</v>
      </c>
      <c r="FZ26" s="8">
        <f t="shared" si="71"/>
        <v>1168.6940462210246</v>
      </c>
      <c r="GA26" s="8">
        <f t="shared" si="109"/>
        <v>1147.6759889653297</v>
      </c>
      <c r="GB26">
        <v>23.213475000631075</v>
      </c>
      <c r="GC26">
        <f t="shared" si="72"/>
        <v>1170.8894639659607</v>
      </c>
      <c r="GD26" s="17">
        <f>GC26*0.001875</f>
        <v>2.1954177449361763</v>
      </c>
      <c r="GE26" s="8">
        <f t="shared" si="73"/>
        <v>1168.6940462210246</v>
      </c>
      <c r="GF26" s="8">
        <f t="shared" si="110"/>
        <v>1147.6759889653297</v>
      </c>
    </row>
    <row r="27" spans="1:188" x14ac:dyDescent="0.3">
      <c r="A27" s="17">
        <v>41</v>
      </c>
      <c r="C27">
        <v>410</v>
      </c>
      <c r="D27" s="12">
        <v>30.75</v>
      </c>
      <c r="E27">
        <f t="shared" si="0"/>
        <v>440.75</v>
      </c>
      <c r="F27" s="17">
        <f>E27*0.001875</f>
        <v>0.82640625000000001</v>
      </c>
      <c r="G27" s="8">
        <f t="shared" si="1"/>
        <v>439.92359375000001</v>
      </c>
      <c r="H27" s="8">
        <f t="shared" si="74"/>
        <v>439.92359375000001</v>
      </c>
      <c r="I27" s="12">
        <v>30.75</v>
      </c>
      <c r="J27" s="7">
        <f t="shared" si="2"/>
        <v>470.67359375000001</v>
      </c>
      <c r="K27" s="17">
        <f>J27*0.001875</f>
        <v>0.88251298828125002</v>
      </c>
      <c r="L27" s="8">
        <f t="shared" si="3"/>
        <v>469.79108076171877</v>
      </c>
      <c r="M27" s="8">
        <f t="shared" si="75"/>
        <v>379.62503125253903</v>
      </c>
      <c r="N27" s="13">
        <v>30.75</v>
      </c>
      <c r="O27">
        <f t="shared" si="4"/>
        <v>410.37503125253903</v>
      </c>
      <c r="P27" s="17">
        <f>O27*0.001875</f>
        <v>0.76945318359851067</v>
      </c>
      <c r="Q27" s="8">
        <f t="shared" si="5"/>
        <v>409.60557806894053</v>
      </c>
      <c r="R27" s="8">
        <f t="shared" si="76"/>
        <v>409.11770196351222</v>
      </c>
      <c r="S27" s="13">
        <v>30.75</v>
      </c>
      <c r="T27">
        <f t="shared" si="6"/>
        <v>439.86770196351222</v>
      </c>
      <c r="U27" s="17">
        <f>T27*0.001875</f>
        <v>0.82475194118158535</v>
      </c>
      <c r="V27" s="8">
        <f t="shared" si="7"/>
        <v>439.04295002233061</v>
      </c>
      <c r="W27" s="8">
        <f t="shared" si="77"/>
        <v>438.57041010567195</v>
      </c>
      <c r="X27" s="13">
        <v>30.75</v>
      </c>
      <c r="Y27">
        <f t="shared" si="8"/>
        <v>469.32041010567195</v>
      </c>
      <c r="Z27" s="17">
        <f>Y27*0.001875</f>
        <v>0.8799757689481349</v>
      </c>
      <c r="AA27" s="8">
        <f t="shared" si="9"/>
        <v>468.4404343367238</v>
      </c>
      <c r="AB27" s="8">
        <f t="shared" si="78"/>
        <v>466.99048368023352</v>
      </c>
      <c r="AC27" s="13">
        <v>30.75</v>
      </c>
      <c r="AD27">
        <f t="shared" si="10"/>
        <v>497.74048368023352</v>
      </c>
      <c r="AE27" s="17">
        <f>AD27*0.001875</f>
        <v>0.93326340690043785</v>
      </c>
      <c r="AF27" s="8">
        <f t="shared" si="11"/>
        <v>496.80722027333309</v>
      </c>
      <c r="AG27" s="8">
        <f t="shared" si="79"/>
        <v>496.36477420316714</v>
      </c>
      <c r="AH27" s="13">
        <v>30.75</v>
      </c>
      <c r="AI27">
        <f t="shared" si="12"/>
        <v>527.11477420316714</v>
      </c>
      <c r="AJ27" s="17">
        <f>AI27*0.001875</f>
        <v>0.98834020163093839</v>
      </c>
      <c r="AK27" s="8">
        <f t="shared" si="13"/>
        <v>526.12643400153615</v>
      </c>
      <c r="AL27" s="8">
        <f t="shared" si="80"/>
        <v>541.19881171069142</v>
      </c>
      <c r="AM27" s="13">
        <v>30.75</v>
      </c>
      <c r="AN27">
        <f t="shared" si="14"/>
        <v>571.94881171069142</v>
      </c>
      <c r="AO27" s="17">
        <f>AN27*0.001875</f>
        <v>1.0724040219575464</v>
      </c>
      <c r="AP27" s="8">
        <f t="shared" si="15"/>
        <v>570.87640768873382</v>
      </c>
      <c r="AQ27" s="8">
        <f t="shared" si="81"/>
        <v>580.04843833027917</v>
      </c>
      <c r="AR27" s="12">
        <v>27.6875</v>
      </c>
      <c r="AS27">
        <f t="shared" si="16"/>
        <v>607.73593833027917</v>
      </c>
      <c r="AT27" s="17">
        <f>AS27*0.001875</f>
        <v>1.1395048843692734</v>
      </c>
      <c r="AU27" s="8">
        <f t="shared" si="17"/>
        <v>606.59643344590995</v>
      </c>
      <c r="AV27" s="8">
        <f t="shared" si="82"/>
        <v>615.24377052173713</v>
      </c>
      <c r="AW27" s="12">
        <v>25.4296875</v>
      </c>
      <c r="AX27">
        <f t="shared" si="18"/>
        <v>640.67345802173713</v>
      </c>
      <c r="AY27" s="17">
        <f>AX27*0.001875</f>
        <v>1.2012627337907571</v>
      </c>
      <c r="AZ27" s="8">
        <f t="shared" si="19"/>
        <v>639.47219528794642</v>
      </c>
      <c r="BA27" s="8">
        <f t="shared" si="83"/>
        <v>649.40109493673788</v>
      </c>
      <c r="BB27" s="12">
        <v>23.84033203125</v>
      </c>
      <c r="BC27">
        <f t="shared" si="20"/>
        <v>673.24142696798788</v>
      </c>
      <c r="BD27" s="17">
        <f>BC27*0.001875</f>
        <v>1.2623276755649773</v>
      </c>
      <c r="BE27" s="8">
        <f t="shared" si="21"/>
        <v>671.97909929242292</v>
      </c>
      <c r="BF27" s="8">
        <f t="shared" si="84"/>
        <v>681.942279955343</v>
      </c>
      <c r="BG27">
        <v>22.350311279296875</v>
      </c>
      <c r="BH27">
        <f t="shared" si="22"/>
        <v>704.29259123463987</v>
      </c>
      <c r="BI27" s="17">
        <f>BH27*0.001875</f>
        <v>1.3205486085649496</v>
      </c>
      <c r="BJ27" s="8">
        <f t="shared" si="23"/>
        <v>702.97204262607488</v>
      </c>
      <c r="BK27" s="8">
        <f t="shared" si="85"/>
        <v>709.03435179739733</v>
      </c>
      <c r="BL27">
        <v>20.95341682434082</v>
      </c>
      <c r="BM27">
        <f t="shared" si="24"/>
        <v>729.98776862173816</v>
      </c>
      <c r="BN27" s="17">
        <f>BM27*0.001875</f>
        <v>1.3687270661657589</v>
      </c>
      <c r="BO27" s="8">
        <f t="shared" si="25"/>
        <v>728.61904155557238</v>
      </c>
      <c r="BP27" s="8">
        <f t="shared" si="86"/>
        <v>745.56387716452434</v>
      </c>
      <c r="BQ27">
        <v>19.643828272819519</v>
      </c>
      <c r="BR27">
        <f t="shared" si="26"/>
        <v>765.20770543734386</v>
      </c>
      <c r="BS27" s="17">
        <f>BR27*0.001875</f>
        <v>1.4347644476950197</v>
      </c>
      <c r="BT27" s="8">
        <f t="shared" si="27"/>
        <v>763.77294098964887</v>
      </c>
      <c r="BU27" s="8">
        <f t="shared" si="87"/>
        <v>823.20529639853532</v>
      </c>
      <c r="BV27">
        <v>24.187029339373112</v>
      </c>
      <c r="BW27">
        <f t="shared" si="28"/>
        <v>847.39232573790844</v>
      </c>
      <c r="BX27" s="17">
        <f>BW27*0.001875</f>
        <v>1.5888606107585783</v>
      </c>
      <c r="BY27" s="8">
        <f t="shared" si="29"/>
        <v>845.80346512714982</v>
      </c>
      <c r="BZ27" s="8">
        <f t="shared" si="88"/>
        <v>853.45700314166197</v>
      </c>
      <c r="CA27">
        <v>22.675340005662292</v>
      </c>
      <c r="CB27">
        <f t="shared" si="30"/>
        <v>876.13234314732426</v>
      </c>
      <c r="CC27" s="17">
        <f>CB27*0.001875</f>
        <v>1.642748143401233</v>
      </c>
      <c r="CD27" s="8">
        <f t="shared" si="31"/>
        <v>874.489595003923</v>
      </c>
      <c r="CE27" s="8">
        <f t="shared" si="89"/>
        <v>882.18471635980552</v>
      </c>
      <c r="CF27">
        <v>21.258131255308399</v>
      </c>
      <c r="CG27">
        <f t="shared" si="32"/>
        <v>903.44284761511392</v>
      </c>
      <c r="CH27" s="17">
        <f>CG27*0.001875</f>
        <v>1.6939553392783386</v>
      </c>
      <c r="CI27" s="8">
        <f t="shared" si="33"/>
        <v>901.7488922758356</v>
      </c>
      <c r="CJ27" s="8">
        <f t="shared" si="90"/>
        <v>876.06586324487705</v>
      </c>
      <c r="CK27">
        <v>19.929498051851624</v>
      </c>
      <c r="CL27">
        <f t="shared" si="34"/>
        <v>895.99536129672867</v>
      </c>
      <c r="CM27" s="17">
        <f>CL27*0.001875</f>
        <v>1.6799913024313662</v>
      </c>
      <c r="CN27" s="8">
        <f t="shared" si="35"/>
        <v>894.31536999429727</v>
      </c>
      <c r="CO27" s="8">
        <f t="shared" si="91"/>
        <v>890.25228453129921</v>
      </c>
      <c r="CP27">
        <v>18.683904423610898</v>
      </c>
      <c r="CQ27">
        <f t="shared" si="36"/>
        <v>908.93618895491011</v>
      </c>
      <c r="CR27" s="17">
        <f>CQ27*0.001875</f>
        <v>1.7042553542904564</v>
      </c>
      <c r="CS27" s="8">
        <f t="shared" si="37"/>
        <v>907.23193360061964</v>
      </c>
      <c r="CT27" s="8">
        <f t="shared" si="92"/>
        <v>954.56598949923534</v>
      </c>
      <c r="CU27">
        <v>20.589170993123851</v>
      </c>
      <c r="CV27">
        <f t="shared" si="38"/>
        <v>975.15516049235919</v>
      </c>
      <c r="CW27" s="17">
        <f>CV27*0.001875</f>
        <v>1.8284159259231734</v>
      </c>
      <c r="CX27" s="8">
        <f t="shared" si="39"/>
        <v>973.32674456643599</v>
      </c>
      <c r="CY27" s="8">
        <f t="shared" si="93"/>
        <v>963.50158278755828</v>
      </c>
      <c r="CZ27">
        <v>19.302347806053611</v>
      </c>
      <c r="DA27">
        <f t="shared" si="40"/>
        <v>982.80393059361188</v>
      </c>
      <c r="DB27" s="17">
        <f>DA27*0.001875</f>
        <v>1.8427573698630222</v>
      </c>
      <c r="DC27" s="8">
        <f t="shared" si="41"/>
        <v>980.96117322374892</v>
      </c>
      <c r="DD27" s="8">
        <f t="shared" si="94"/>
        <v>971.15837218742604</v>
      </c>
      <c r="DE27">
        <v>18.09595106817526</v>
      </c>
      <c r="DF27">
        <f t="shared" si="42"/>
        <v>989.25432325560132</v>
      </c>
      <c r="DG27" s="17">
        <f>DF27*0.001875</f>
        <v>1.8548518561042524</v>
      </c>
      <c r="DH27" s="8">
        <f t="shared" si="43"/>
        <v>987.39947139949709</v>
      </c>
      <c r="DI27" s="8">
        <f t="shared" si="95"/>
        <v>725.63531403407956</v>
      </c>
      <c r="DJ27">
        <v>16.964954126414305</v>
      </c>
      <c r="DK27">
        <f t="shared" si="44"/>
        <v>742.6002681604939</v>
      </c>
      <c r="DL27" s="17">
        <f>DK27*0.001875</f>
        <v>1.3923755028009259</v>
      </c>
      <c r="DM27" s="8">
        <f t="shared" si="45"/>
        <v>741.20789265769292</v>
      </c>
      <c r="DN27" s="8">
        <f t="shared" si="96"/>
        <v>702.52274145278693</v>
      </c>
      <c r="DO27">
        <v>15.904644493513411</v>
      </c>
      <c r="DP27">
        <f t="shared" si="46"/>
        <v>718.42738594630032</v>
      </c>
      <c r="DQ27" s="17">
        <f>DP27*0.001875</f>
        <v>1.347051348649313</v>
      </c>
      <c r="DR27" s="8">
        <f t="shared" si="47"/>
        <v>717.08033459765102</v>
      </c>
      <c r="DS27" s="8">
        <f t="shared" si="97"/>
        <v>576.20377119384852</v>
      </c>
      <c r="DT27">
        <v>11.372117541304133</v>
      </c>
      <c r="DU27">
        <f t="shared" si="48"/>
        <v>587.5758887351526</v>
      </c>
      <c r="DV27" s="17">
        <f>DU27*0.001875</f>
        <v>1.101704791378411</v>
      </c>
      <c r="DW27" s="8">
        <f t="shared" si="49"/>
        <v>586.47418394377416</v>
      </c>
      <c r="DX27" s="8">
        <f t="shared" si="98"/>
        <v>558.5198128661425</v>
      </c>
      <c r="DY27">
        <v>10.661360194972625</v>
      </c>
      <c r="DZ27">
        <f t="shared" si="50"/>
        <v>569.18117306111515</v>
      </c>
      <c r="EA27" s="17">
        <f>DZ27*0.001875</f>
        <v>1.0672146994895908</v>
      </c>
      <c r="EB27" s="8">
        <f t="shared" si="51"/>
        <v>568.11395836162558</v>
      </c>
      <c r="EC27" s="8">
        <f t="shared" si="99"/>
        <v>475.34696735162908</v>
      </c>
      <c r="ED27">
        <v>9.9950251827868364</v>
      </c>
      <c r="EE27">
        <f t="shared" si="52"/>
        <v>485.34199253441591</v>
      </c>
      <c r="EF27" s="17">
        <f>EE27*0.001875</f>
        <v>0.91001623600202974</v>
      </c>
      <c r="EG27" s="8">
        <f t="shared" si="53"/>
        <v>484.43197629841387</v>
      </c>
      <c r="EH27" s="8">
        <f t="shared" si="100"/>
        <v>522.82830935772984</v>
      </c>
      <c r="EI27">
        <v>11.463227879035243</v>
      </c>
      <c r="EJ27">
        <f t="shared" si="54"/>
        <v>534.29153723676507</v>
      </c>
      <c r="EK27" s="17">
        <f>EJ27*0.001875</f>
        <v>1.0017966323189345</v>
      </c>
      <c r="EL27" s="8">
        <f t="shared" si="55"/>
        <v>533.28974060444614</v>
      </c>
      <c r="EM27" s="8">
        <f t="shared" si="101"/>
        <v>571.73385555029745</v>
      </c>
      <c r="EN27">
        <v>12.839667906768126</v>
      </c>
      <c r="EO27">
        <f t="shared" si="56"/>
        <v>584.57352345706556</v>
      </c>
      <c r="EP27" s="17">
        <f>EO27*0.001875</f>
        <v>1.0960753564819978</v>
      </c>
      <c r="EQ27" s="8">
        <f t="shared" si="57"/>
        <v>583.47744810058362</v>
      </c>
      <c r="ER27" s="8">
        <f t="shared" si="102"/>
        <v>289.10369344922435</v>
      </c>
      <c r="ES27">
        <v>6.7969701164087359</v>
      </c>
      <c r="ET27">
        <f t="shared" si="58"/>
        <v>295.90066356563307</v>
      </c>
      <c r="EU27" s="17">
        <f>ET27*0.001875</f>
        <v>0.55481374418556195</v>
      </c>
      <c r="EV27" s="8">
        <f t="shared" si="59"/>
        <v>295.34584982144753</v>
      </c>
      <c r="EW27" s="8">
        <f t="shared" si="103"/>
        <v>514.79522840593256</v>
      </c>
      <c r="EX27">
        <v>11.276775267035413</v>
      </c>
      <c r="EY27">
        <f t="shared" si="60"/>
        <v>526.07200367296798</v>
      </c>
      <c r="EZ27" s="17">
        <f>EY27*0.001875</f>
        <v>0.98638500688681496</v>
      </c>
      <c r="FA27" s="8">
        <f t="shared" si="61"/>
        <v>525.08561866608113</v>
      </c>
      <c r="FB27" s="8">
        <f t="shared" si="104"/>
        <v>745.99917697361525</v>
      </c>
      <c r="FC27">
        <v>15.398196005611965</v>
      </c>
      <c r="FD27">
        <f t="shared" si="62"/>
        <v>761.39737297922716</v>
      </c>
      <c r="FE27" s="17">
        <f>FD27*0.001875</f>
        <v>1.4276200743360508</v>
      </c>
      <c r="FF27" s="8">
        <f t="shared" si="63"/>
        <v>759.96975290489115</v>
      </c>
      <c r="FG27" s="8">
        <f t="shared" si="105"/>
        <v>898.11548732982703</v>
      </c>
      <c r="FH27">
        <v>17.847063666103111</v>
      </c>
      <c r="FI27">
        <f t="shared" si="64"/>
        <v>915.96255099593009</v>
      </c>
      <c r="FJ27" s="17">
        <f>FI27*0.001875</f>
        <v>1.7174297831173688</v>
      </c>
      <c r="FK27" s="8">
        <f t="shared" si="65"/>
        <v>914.24512121281271</v>
      </c>
      <c r="FL27" s="8">
        <f t="shared" si="106"/>
        <v>1053.2327484494679</v>
      </c>
      <c r="FM27">
        <v>20.100021913754972</v>
      </c>
      <c r="FN27">
        <f t="shared" si="66"/>
        <v>1073.3327703632228</v>
      </c>
      <c r="FO27" s="17">
        <f>FN27*0.001875</f>
        <v>2.0124989444310426</v>
      </c>
      <c r="FP27" s="8">
        <f t="shared" si="67"/>
        <v>1071.3202714187919</v>
      </c>
      <c r="FQ27" s="8">
        <f t="shared" si="107"/>
        <v>1168.6940462210246</v>
      </c>
      <c r="FR27">
        <v>21.762632813091631</v>
      </c>
      <c r="FS27">
        <f t="shared" si="68"/>
        <v>1190.4566790341162</v>
      </c>
      <c r="FT27" s="17">
        <f>FS27*0.001875</f>
        <v>2.2321062731889678</v>
      </c>
      <c r="FU27" s="8">
        <f t="shared" si="69"/>
        <v>1188.2245727609272</v>
      </c>
      <c r="FV27" s="8">
        <f t="shared" si="108"/>
        <v>1168.6940462210246</v>
      </c>
      <c r="FW27">
        <v>21.762632813091631</v>
      </c>
      <c r="FX27">
        <f t="shared" si="70"/>
        <v>1190.4566790341162</v>
      </c>
      <c r="FY27" s="17">
        <f>FX27*0.001875</f>
        <v>2.2321062731889678</v>
      </c>
      <c r="FZ27" s="8">
        <f t="shared" si="71"/>
        <v>1188.2245727609272</v>
      </c>
      <c r="GA27" s="8">
        <f t="shared" si="109"/>
        <v>1168.6940462210246</v>
      </c>
      <c r="GB27">
        <v>21.762632813091631</v>
      </c>
      <c r="GC27">
        <f t="shared" si="72"/>
        <v>1190.4566790341162</v>
      </c>
      <c r="GD27" s="17">
        <f>GC27*0.001875</f>
        <v>2.2321062731889678</v>
      </c>
      <c r="GE27" s="8">
        <f t="shared" si="73"/>
        <v>1188.2245727609272</v>
      </c>
      <c r="GF27" s="8">
        <f t="shared" si="110"/>
        <v>1168.6940462210246</v>
      </c>
    </row>
    <row r="28" spans="1:188" x14ac:dyDescent="0.3">
      <c r="A28" s="17">
        <v>42</v>
      </c>
      <c r="C28">
        <v>410</v>
      </c>
      <c r="D28" s="12">
        <v>30.75</v>
      </c>
      <c r="E28">
        <f t="shared" si="0"/>
        <v>440.75</v>
      </c>
      <c r="F28" s="17">
        <f>E28*0.001875</f>
        <v>0.82640625000000001</v>
      </c>
      <c r="G28" s="8">
        <f t="shared" si="1"/>
        <v>439.92359375000001</v>
      </c>
      <c r="H28" s="8">
        <f t="shared" si="74"/>
        <v>439.92359375000001</v>
      </c>
      <c r="I28" s="12">
        <v>30.75</v>
      </c>
      <c r="J28" s="7">
        <f t="shared" si="2"/>
        <v>470.67359375000001</v>
      </c>
      <c r="K28" s="17">
        <f>J28*0.001875</f>
        <v>0.88251298828125002</v>
      </c>
      <c r="L28" s="8">
        <f t="shared" si="3"/>
        <v>469.79108076171877</v>
      </c>
      <c r="M28" s="8">
        <f t="shared" si="75"/>
        <v>469.79108076171877</v>
      </c>
      <c r="N28" s="13">
        <v>30.75</v>
      </c>
      <c r="O28">
        <f t="shared" si="4"/>
        <v>500.54108076171877</v>
      </c>
      <c r="P28" s="17">
        <f>O28*0.001875</f>
        <v>0.93851452642822264</v>
      </c>
      <c r="Q28" s="8">
        <f t="shared" si="5"/>
        <v>499.60256623529057</v>
      </c>
      <c r="R28" s="8">
        <f t="shared" si="76"/>
        <v>409.60557806894053</v>
      </c>
      <c r="S28" s="13">
        <v>30.75</v>
      </c>
      <c r="T28">
        <f t="shared" si="6"/>
        <v>440.35557806894053</v>
      </c>
      <c r="U28" s="17">
        <f>T28*0.001875</f>
        <v>0.82566670887926341</v>
      </c>
      <c r="V28" s="8">
        <f t="shared" si="7"/>
        <v>439.52991136006125</v>
      </c>
      <c r="W28" s="8">
        <f t="shared" si="77"/>
        <v>439.04295002233061</v>
      </c>
      <c r="X28" s="13">
        <v>30.75</v>
      </c>
      <c r="Y28">
        <f t="shared" si="8"/>
        <v>469.79295002233061</v>
      </c>
      <c r="Z28" s="17">
        <f>Y28*0.001875</f>
        <v>0.88086178129186987</v>
      </c>
      <c r="AA28" s="8">
        <f t="shared" si="9"/>
        <v>468.91208824103876</v>
      </c>
      <c r="AB28" s="8">
        <f t="shared" si="78"/>
        <v>468.4404343367238</v>
      </c>
      <c r="AC28" s="13">
        <v>30.75</v>
      </c>
      <c r="AD28">
        <f t="shared" si="10"/>
        <v>499.1904343367238</v>
      </c>
      <c r="AE28" s="17">
        <f>AD28*0.001875</f>
        <v>0.93598206438135712</v>
      </c>
      <c r="AF28" s="8">
        <f t="shared" si="11"/>
        <v>498.25445227234246</v>
      </c>
      <c r="AG28" s="8">
        <f t="shared" si="79"/>
        <v>496.80722027333309</v>
      </c>
      <c r="AH28" s="13">
        <v>30.75</v>
      </c>
      <c r="AI28">
        <f t="shared" si="12"/>
        <v>527.55722027333309</v>
      </c>
      <c r="AJ28" s="17">
        <f>AI28*0.001875</f>
        <v>0.98916978801249955</v>
      </c>
      <c r="AK28" s="8">
        <f t="shared" si="13"/>
        <v>526.56805048532055</v>
      </c>
      <c r="AL28" s="8">
        <f t="shared" si="80"/>
        <v>526.12643400153615</v>
      </c>
      <c r="AM28" s="13">
        <v>30.75</v>
      </c>
      <c r="AN28">
        <f t="shared" si="14"/>
        <v>556.87643400153615</v>
      </c>
      <c r="AO28" s="17">
        <f>AN28*0.001875</f>
        <v>1.0441433137528802</v>
      </c>
      <c r="AP28" s="8">
        <f t="shared" si="15"/>
        <v>555.83229068778326</v>
      </c>
      <c r="AQ28" s="8">
        <f t="shared" si="81"/>
        <v>570.87640768873382</v>
      </c>
      <c r="AR28" s="12">
        <v>27.6875</v>
      </c>
      <c r="AS28">
        <f t="shared" si="16"/>
        <v>598.56390768873382</v>
      </c>
      <c r="AT28" s="17">
        <f>AS28*0.001875</f>
        <v>1.1223073269163759</v>
      </c>
      <c r="AU28" s="8">
        <f t="shared" si="17"/>
        <v>597.44160036181745</v>
      </c>
      <c r="AV28" s="8">
        <f t="shared" si="82"/>
        <v>606.59643344590995</v>
      </c>
      <c r="AW28" s="12">
        <v>25.95703125</v>
      </c>
      <c r="AX28">
        <f t="shared" si="18"/>
        <v>632.55346469590995</v>
      </c>
      <c r="AY28" s="17">
        <f>AX28*0.001875</f>
        <v>1.1860377463048311</v>
      </c>
      <c r="AZ28" s="8">
        <f t="shared" si="19"/>
        <v>631.36742694960515</v>
      </c>
      <c r="BA28" s="8">
        <f t="shared" si="83"/>
        <v>639.47219528794642</v>
      </c>
      <c r="BB28" s="12">
        <v>23.84033203125</v>
      </c>
      <c r="BC28">
        <f t="shared" si="20"/>
        <v>663.31252731919642</v>
      </c>
      <c r="BD28" s="17">
        <f>BC28*0.001875</f>
        <v>1.2437109887234932</v>
      </c>
      <c r="BE28" s="8">
        <f t="shared" si="21"/>
        <v>662.06881633047294</v>
      </c>
      <c r="BF28" s="8">
        <f t="shared" si="84"/>
        <v>671.97909929242292</v>
      </c>
      <c r="BG28">
        <v>22.350311279296875</v>
      </c>
      <c r="BH28">
        <f t="shared" si="22"/>
        <v>694.32941057171979</v>
      </c>
      <c r="BI28" s="17">
        <f>BH28*0.001875</f>
        <v>1.3018676448219746</v>
      </c>
      <c r="BJ28" s="8">
        <f t="shared" si="23"/>
        <v>693.02754292689781</v>
      </c>
      <c r="BK28" s="8">
        <f t="shared" si="85"/>
        <v>702.97204262607488</v>
      </c>
      <c r="BL28">
        <v>20.95341682434082</v>
      </c>
      <c r="BM28">
        <f t="shared" si="24"/>
        <v>723.9254594504157</v>
      </c>
      <c r="BN28" s="17">
        <f>BM28*0.001875</f>
        <v>1.3573602364695294</v>
      </c>
      <c r="BO28" s="8">
        <f t="shared" si="25"/>
        <v>722.5680992139462</v>
      </c>
      <c r="BP28" s="8">
        <f t="shared" si="86"/>
        <v>728.61904155557238</v>
      </c>
      <c r="BQ28">
        <v>19.643828272819519</v>
      </c>
      <c r="BR28">
        <f t="shared" si="26"/>
        <v>748.2628698283919</v>
      </c>
      <c r="BS28" s="17">
        <f>BR28*0.001875</f>
        <v>1.4029928809282348</v>
      </c>
      <c r="BT28" s="8">
        <f t="shared" si="27"/>
        <v>746.8598769474637</v>
      </c>
      <c r="BU28" s="8">
        <f t="shared" si="87"/>
        <v>763.77294098964887</v>
      </c>
      <c r="BV28">
        <v>18.416089005768299</v>
      </c>
      <c r="BW28">
        <f t="shared" si="28"/>
        <v>782.18902999541717</v>
      </c>
      <c r="BX28" s="17">
        <f>BW28*0.001875</f>
        <v>1.466604431241407</v>
      </c>
      <c r="BY28" s="8">
        <f t="shared" si="29"/>
        <v>780.72242556417575</v>
      </c>
      <c r="BZ28" s="8">
        <f t="shared" si="88"/>
        <v>845.80346512714982</v>
      </c>
      <c r="CA28">
        <v>22.675340005662292</v>
      </c>
      <c r="CB28">
        <f t="shared" si="30"/>
        <v>868.47880513281211</v>
      </c>
      <c r="CC28" s="17">
        <f>CB28*0.001875</f>
        <v>1.6283977596240227</v>
      </c>
      <c r="CD28" s="8">
        <f t="shared" si="31"/>
        <v>866.85040737318809</v>
      </c>
      <c r="CE28" s="8">
        <f t="shared" si="89"/>
        <v>874.489595003923</v>
      </c>
      <c r="CF28">
        <v>21.258131255308399</v>
      </c>
      <c r="CG28">
        <f t="shared" si="32"/>
        <v>895.7477262592314</v>
      </c>
      <c r="CH28" s="17">
        <f>CG28*0.001875</f>
        <v>1.6795269867360587</v>
      </c>
      <c r="CI28" s="8">
        <f t="shared" si="33"/>
        <v>894.06819927249535</v>
      </c>
      <c r="CJ28" s="8">
        <f t="shared" si="90"/>
        <v>901.7488922758356</v>
      </c>
      <c r="CK28">
        <v>19.929498051851624</v>
      </c>
      <c r="CL28">
        <f t="shared" si="34"/>
        <v>921.67839032768723</v>
      </c>
      <c r="CM28" s="17">
        <f>CL28*0.001875</f>
        <v>1.7281469818644135</v>
      </c>
      <c r="CN28" s="8">
        <f t="shared" si="35"/>
        <v>919.95024334582286</v>
      </c>
      <c r="CO28" s="8">
        <f t="shared" si="91"/>
        <v>894.31536999429727</v>
      </c>
      <c r="CP28">
        <v>18.683904423610898</v>
      </c>
      <c r="CQ28">
        <f t="shared" si="36"/>
        <v>912.99927441790817</v>
      </c>
      <c r="CR28" s="17">
        <f>CQ28*0.001875</f>
        <v>1.7118736395335779</v>
      </c>
      <c r="CS28" s="8">
        <f t="shared" si="37"/>
        <v>911.2874007783746</v>
      </c>
      <c r="CT28" s="8">
        <f t="shared" si="92"/>
        <v>907.23193360061964</v>
      </c>
      <c r="CU28">
        <v>17.516160397135216</v>
      </c>
      <c r="CV28">
        <f t="shared" si="38"/>
        <v>924.74809399775484</v>
      </c>
      <c r="CW28" s="17">
        <f>CV28*0.001875</f>
        <v>1.7339026762457903</v>
      </c>
      <c r="CX28" s="8">
        <f t="shared" si="39"/>
        <v>923.01419132150909</v>
      </c>
      <c r="CY28" s="8">
        <f t="shared" si="93"/>
        <v>973.32674456643599</v>
      </c>
      <c r="CZ28">
        <v>19.302347806053611</v>
      </c>
      <c r="DA28">
        <f t="shared" si="40"/>
        <v>992.62909237248959</v>
      </c>
      <c r="DB28" s="17">
        <f>DA28*0.001875</f>
        <v>1.8611795481984179</v>
      </c>
      <c r="DC28" s="8">
        <f t="shared" si="41"/>
        <v>990.76791282429122</v>
      </c>
      <c r="DD28" s="8">
        <f t="shared" si="94"/>
        <v>980.96117322374892</v>
      </c>
      <c r="DE28">
        <v>18.09595106817526</v>
      </c>
      <c r="DF28">
        <f t="shared" si="42"/>
        <v>999.0571242919242</v>
      </c>
      <c r="DG28" s="17">
        <f>DF28*0.001875</f>
        <v>1.8732321080473577</v>
      </c>
      <c r="DH28" s="8">
        <f t="shared" si="43"/>
        <v>997.18389218387688</v>
      </c>
      <c r="DI28" s="8">
        <f t="shared" si="95"/>
        <v>987.39947139949709</v>
      </c>
      <c r="DJ28">
        <v>16.964954126414305</v>
      </c>
      <c r="DK28">
        <f t="shared" si="44"/>
        <v>1004.3644255259114</v>
      </c>
      <c r="DL28" s="17">
        <f>DK28*0.001875</f>
        <v>1.8831832978610838</v>
      </c>
      <c r="DM28" s="8">
        <f t="shared" si="45"/>
        <v>1002.4812422280503</v>
      </c>
      <c r="DN28" s="8">
        <f t="shared" si="96"/>
        <v>741.20789265769292</v>
      </c>
      <c r="DO28">
        <v>15.904644493513411</v>
      </c>
      <c r="DP28">
        <f t="shared" si="46"/>
        <v>757.11253715120631</v>
      </c>
      <c r="DQ28" s="17">
        <f>DP28*0.001875</f>
        <v>1.4195860071585118</v>
      </c>
      <c r="DR28" s="8">
        <f t="shared" si="47"/>
        <v>755.69295114404781</v>
      </c>
      <c r="DS28" s="8">
        <f t="shared" si="97"/>
        <v>717.08033459765102</v>
      </c>
      <c r="DT28">
        <v>14.910604212668822</v>
      </c>
      <c r="DU28">
        <f t="shared" si="48"/>
        <v>731.99093881031979</v>
      </c>
      <c r="DV28" s="17">
        <f>DU28*0.001875</f>
        <v>1.3724830102693495</v>
      </c>
      <c r="DW28" s="8">
        <f t="shared" si="49"/>
        <v>730.61845580005047</v>
      </c>
      <c r="DX28" s="8">
        <f t="shared" si="98"/>
        <v>586.47418394377416</v>
      </c>
      <c r="DY28">
        <v>10.661360194972625</v>
      </c>
      <c r="DZ28">
        <f t="shared" si="50"/>
        <v>597.13554413874681</v>
      </c>
      <c r="EA28" s="17">
        <f>DZ28*0.001875</f>
        <v>1.1196291452601501</v>
      </c>
      <c r="EB28" s="8">
        <f t="shared" si="51"/>
        <v>596.0159149934866</v>
      </c>
      <c r="EC28" s="8">
        <f t="shared" si="99"/>
        <v>568.11395836162558</v>
      </c>
      <c r="ED28">
        <v>9.9950251827868364</v>
      </c>
      <c r="EE28">
        <f t="shared" si="52"/>
        <v>578.10898354441247</v>
      </c>
      <c r="EF28" s="17">
        <f>EE28*0.001875</f>
        <v>1.0839543441457733</v>
      </c>
      <c r="EG28" s="8">
        <f t="shared" si="53"/>
        <v>577.02502920026666</v>
      </c>
      <c r="EH28" s="8">
        <f t="shared" si="100"/>
        <v>484.43197629841387</v>
      </c>
      <c r="EI28">
        <v>9.3703361088626593</v>
      </c>
      <c r="EJ28">
        <f t="shared" si="54"/>
        <v>493.80231240727653</v>
      </c>
      <c r="EK28" s="17">
        <f>EJ28*0.001875</f>
        <v>0.92587933576364345</v>
      </c>
      <c r="EL28" s="8">
        <f t="shared" si="55"/>
        <v>492.87643307151291</v>
      </c>
      <c r="EM28" s="8">
        <f t="shared" si="101"/>
        <v>533.28974060444614</v>
      </c>
      <c r="EN28">
        <v>10.746776136595541</v>
      </c>
      <c r="EO28">
        <f t="shared" si="56"/>
        <v>544.03651674104162</v>
      </c>
      <c r="EP28" s="17">
        <f>EO28*0.001875</f>
        <v>1.020068468889453</v>
      </c>
      <c r="EQ28" s="8">
        <f t="shared" si="57"/>
        <v>543.01644827215216</v>
      </c>
      <c r="ER28" s="8">
        <f t="shared" si="102"/>
        <v>583.47744810058362</v>
      </c>
      <c r="ES28">
        <v>12.037188662595119</v>
      </c>
      <c r="ET28">
        <f t="shared" si="58"/>
        <v>595.51463676317871</v>
      </c>
      <c r="EU28" s="17">
        <f>ET28*0.001875</f>
        <v>1.1165899439309601</v>
      </c>
      <c r="EV28" s="8">
        <f t="shared" si="59"/>
        <v>594.39804681924772</v>
      </c>
      <c r="EW28" s="8">
        <f t="shared" si="103"/>
        <v>295.34584982144753</v>
      </c>
      <c r="EX28">
        <v>6.3721594841331903</v>
      </c>
      <c r="EY28">
        <f t="shared" si="60"/>
        <v>301.71800930558072</v>
      </c>
      <c r="EZ28" s="17">
        <f>EY28*0.001875</f>
        <v>0.5657212674479638</v>
      </c>
      <c r="FA28" s="8">
        <f t="shared" si="61"/>
        <v>301.15228803813278</v>
      </c>
      <c r="FB28" s="8">
        <f t="shared" si="104"/>
        <v>525.08561866608113</v>
      </c>
      <c r="FC28">
        <v>10.571976812845699</v>
      </c>
      <c r="FD28">
        <f t="shared" si="62"/>
        <v>535.65759547892685</v>
      </c>
      <c r="FE28" s="17">
        <f>FD28*0.001875</f>
        <v>1.0043579915229879</v>
      </c>
      <c r="FF28" s="8">
        <f t="shared" si="63"/>
        <v>534.65323748740389</v>
      </c>
      <c r="FG28" s="8">
        <f t="shared" si="105"/>
        <v>759.96975290489115</v>
      </c>
      <c r="FH28">
        <v>14.435808755261217</v>
      </c>
      <c r="FI28">
        <f t="shared" si="64"/>
        <v>774.40556166015233</v>
      </c>
      <c r="FJ28" s="17">
        <f>FI28*0.001875</f>
        <v>1.4520104281127855</v>
      </c>
      <c r="FK28" s="8">
        <f t="shared" si="65"/>
        <v>772.95355123203956</v>
      </c>
      <c r="FL28" s="8">
        <f t="shared" si="106"/>
        <v>914.24512121281271</v>
      </c>
      <c r="FM28">
        <v>16.731622186971666</v>
      </c>
      <c r="FN28">
        <f t="shared" si="66"/>
        <v>930.97674339978437</v>
      </c>
      <c r="FO28" s="17">
        <f>FN28*0.001875</f>
        <v>1.7455813938745957</v>
      </c>
      <c r="FP28" s="8">
        <f t="shared" si="67"/>
        <v>929.23116200590982</v>
      </c>
      <c r="FQ28" s="8">
        <f t="shared" si="107"/>
        <v>1071.3202714187919</v>
      </c>
      <c r="FR28">
        <v>18.843770544145286</v>
      </c>
      <c r="FS28">
        <f t="shared" si="68"/>
        <v>1090.1640419629371</v>
      </c>
      <c r="FT28" s="17">
        <f>FS28*0.001875</f>
        <v>2.0440575786805071</v>
      </c>
      <c r="FU28" s="8">
        <f t="shared" si="69"/>
        <v>1088.1199843842567</v>
      </c>
      <c r="FV28" s="8">
        <f t="shared" si="108"/>
        <v>1188.2245727609272</v>
      </c>
      <c r="FW28">
        <v>20.402468262273405</v>
      </c>
      <c r="FX28">
        <f t="shared" si="70"/>
        <v>1208.6270410232007</v>
      </c>
      <c r="FY28" s="17">
        <f>FX28*0.001875</f>
        <v>2.2661757019185012</v>
      </c>
      <c r="FZ28" s="8">
        <f t="shared" si="71"/>
        <v>1206.3608653212823</v>
      </c>
      <c r="GA28" s="8">
        <f t="shared" si="109"/>
        <v>1188.2245727609272</v>
      </c>
      <c r="GB28">
        <v>20.402468262273405</v>
      </c>
      <c r="GC28">
        <f t="shared" si="72"/>
        <v>1208.6270410232007</v>
      </c>
      <c r="GD28" s="17">
        <f>GC28*0.001875</f>
        <v>2.2661757019185012</v>
      </c>
      <c r="GE28" s="8">
        <f t="shared" si="73"/>
        <v>1206.3608653212823</v>
      </c>
      <c r="GF28" s="8">
        <f t="shared" si="110"/>
        <v>1188.2245727609272</v>
      </c>
    </row>
    <row r="29" spans="1:188" x14ac:dyDescent="0.3">
      <c r="A29" s="17">
        <v>43</v>
      </c>
      <c r="C29">
        <v>411</v>
      </c>
      <c r="D29" s="12">
        <v>30.75</v>
      </c>
      <c r="E29">
        <f t="shared" si="0"/>
        <v>441.75</v>
      </c>
      <c r="F29" s="17">
        <f>E29*0.001875</f>
        <v>0.82828124999999997</v>
      </c>
      <c r="G29" s="8">
        <f t="shared" si="1"/>
        <v>440.92171875000003</v>
      </c>
      <c r="H29" s="8">
        <f t="shared" si="74"/>
        <v>439.92359375000001</v>
      </c>
      <c r="I29" s="12">
        <v>30.75</v>
      </c>
      <c r="J29" s="7">
        <f t="shared" si="2"/>
        <v>470.67359375000001</v>
      </c>
      <c r="K29" s="17">
        <f>J29*0.001875</f>
        <v>0.88251298828125002</v>
      </c>
      <c r="L29" s="8">
        <f t="shared" si="3"/>
        <v>469.79108076171877</v>
      </c>
      <c r="M29" s="8">
        <f t="shared" si="75"/>
        <v>469.79108076171877</v>
      </c>
      <c r="N29" s="13">
        <v>30.75</v>
      </c>
      <c r="O29">
        <f t="shared" si="4"/>
        <v>500.54108076171877</v>
      </c>
      <c r="P29" s="17">
        <f>O29*0.001875</f>
        <v>0.93851452642822264</v>
      </c>
      <c r="Q29" s="8">
        <f t="shared" si="5"/>
        <v>499.60256623529057</v>
      </c>
      <c r="R29" s="8">
        <f t="shared" si="76"/>
        <v>499.60256623529057</v>
      </c>
      <c r="S29" s="13">
        <v>30.75</v>
      </c>
      <c r="T29">
        <f t="shared" si="6"/>
        <v>530.35256623529062</v>
      </c>
      <c r="U29" s="17">
        <f>T29*0.001875</f>
        <v>0.99441106169116988</v>
      </c>
      <c r="V29" s="8">
        <f t="shared" si="7"/>
        <v>529.35815517359947</v>
      </c>
      <c r="W29" s="8">
        <f t="shared" si="77"/>
        <v>439.52991136006125</v>
      </c>
      <c r="X29" s="13">
        <v>30.75</v>
      </c>
      <c r="Y29">
        <f t="shared" si="8"/>
        <v>470.27991136006125</v>
      </c>
      <c r="Z29" s="17">
        <f>Y29*0.001875</f>
        <v>0.88177483380011479</v>
      </c>
      <c r="AA29" s="8">
        <f t="shared" si="9"/>
        <v>469.39813652626111</v>
      </c>
      <c r="AB29" s="8">
        <f t="shared" si="78"/>
        <v>468.91208824103876</v>
      </c>
      <c r="AC29" s="13">
        <v>30.75</v>
      </c>
      <c r="AD29">
        <f t="shared" si="10"/>
        <v>499.66208824103876</v>
      </c>
      <c r="AE29" s="17">
        <f>AD29*0.001875</f>
        <v>0.9368664154519476</v>
      </c>
      <c r="AF29" s="8">
        <f t="shared" si="11"/>
        <v>498.7252218255868</v>
      </c>
      <c r="AG29" s="8">
        <f t="shared" si="79"/>
        <v>498.25445227234246</v>
      </c>
      <c r="AH29" s="13">
        <v>30.75</v>
      </c>
      <c r="AI29">
        <f t="shared" si="12"/>
        <v>529.00445227234241</v>
      </c>
      <c r="AJ29" s="17">
        <f>AI29*0.001875</f>
        <v>0.99188334801064193</v>
      </c>
      <c r="AK29" s="8">
        <f t="shared" si="13"/>
        <v>528.01256892433173</v>
      </c>
      <c r="AL29" s="8">
        <f t="shared" si="80"/>
        <v>526.56805048532055</v>
      </c>
      <c r="AM29" s="13">
        <v>30.75</v>
      </c>
      <c r="AN29">
        <f t="shared" si="14"/>
        <v>557.31805048532055</v>
      </c>
      <c r="AO29" s="17">
        <f>AN29*0.001875</f>
        <v>1.044971344659976</v>
      </c>
      <c r="AP29" s="8">
        <f t="shared" si="15"/>
        <v>556.27307914066057</v>
      </c>
      <c r="AQ29" s="8">
        <f t="shared" si="81"/>
        <v>555.83229068778326</v>
      </c>
      <c r="AR29" s="12">
        <v>27.6875</v>
      </c>
      <c r="AS29">
        <f t="shared" si="16"/>
        <v>583.51979068778326</v>
      </c>
      <c r="AT29" s="17">
        <f>AS29*0.001875</f>
        <v>1.0940996075395935</v>
      </c>
      <c r="AU29" s="8">
        <f t="shared" si="17"/>
        <v>582.42569108024361</v>
      </c>
      <c r="AV29" s="8">
        <f t="shared" si="82"/>
        <v>597.44160036181745</v>
      </c>
      <c r="AW29" s="12">
        <v>25.95703125</v>
      </c>
      <c r="AX29">
        <f t="shared" si="18"/>
        <v>623.39863161181745</v>
      </c>
      <c r="AY29" s="17">
        <f>AX29*0.001875</f>
        <v>1.1688724342721577</v>
      </c>
      <c r="AZ29" s="8">
        <f t="shared" si="19"/>
        <v>622.22975917754525</v>
      </c>
      <c r="BA29" s="8">
        <f t="shared" si="83"/>
        <v>631.36742694960515</v>
      </c>
      <c r="BB29" s="12">
        <v>24.334716796875</v>
      </c>
      <c r="BC29">
        <f t="shared" si="20"/>
        <v>655.70214374648015</v>
      </c>
      <c r="BD29" s="17">
        <f>BC29*0.001875</f>
        <v>1.2294415195246502</v>
      </c>
      <c r="BE29" s="8">
        <f t="shared" si="21"/>
        <v>654.47270222695545</v>
      </c>
      <c r="BF29" s="8">
        <f t="shared" si="84"/>
        <v>662.06881633047294</v>
      </c>
      <c r="BG29">
        <v>22.350311279296875</v>
      </c>
      <c r="BH29">
        <f t="shared" si="22"/>
        <v>684.41912760976982</v>
      </c>
      <c r="BI29" s="17">
        <f>BH29*0.001875</f>
        <v>1.2832858642683183</v>
      </c>
      <c r="BJ29" s="8">
        <f t="shared" si="23"/>
        <v>683.13584174550147</v>
      </c>
      <c r="BK29" s="8">
        <f t="shared" si="85"/>
        <v>693.02754292689781</v>
      </c>
      <c r="BL29">
        <v>20.95341682434082</v>
      </c>
      <c r="BM29">
        <f t="shared" si="24"/>
        <v>713.98095975123863</v>
      </c>
      <c r="BN29" s="17">
        <f>BM29*0.001875</f>
        <v>1.3387142995335723</v>
      </c>
      <c r="BO29" s="8">
        <f t="shared" si="25"/>
        <v>712.64224545170509</v>
      </c>
      <c r="BP29" s="8">
        <f t="shared" si="86"/>
        <v>722.5680992139462</v>
      </c>
      <c r="BQ29">
        <v>19.643828272819519</v>
      </c>
      <c r="BR29">
        <f t="shared" si="26"/>
        <v>742.21192748676572</v>
      </c>
      <c r="BS29" s="17">
        <f>BR29*0.001875</f>
        <v>1.3916473640376856</v>
      </c>
      <c r="BT29" s="8">
        <f t="shared" si="27"/>
        <v>740.82028012272804</v>
      </c>
      <c r="BU29" s="8">
        <f t="shared" si="87"/>
        <v>746.8598769474637</v>
      </c>
      <c r="BV29">
        <v>18.416089005768299</v>
      </c>
      <c r="BW29">
        <f t="shared" si="28"/>
        <v>765.275965953232</v>
      </c>
      <c r="BX29" s="17">
        <f>BW29*0.001875</f>
        <v>1.4348924361623099</v>
      </c>
      <c r="BY29" s="8">
        <f t="shared" si="29"/>
        <v>763.84107351706973</v>
      </c>
      <c r="BZ29" s="8">
        <f t="shared" si="88"/>
        <v>780.72242556417575</v>
      </c>
      <c r="CA29">
        <v>17.26508344290778</v>
      </c>
      <c r="CB29">
        <f t="shared" si="30"/>
        <v>797.98750900708353</v>
      </c>
      <c r="CC29" s="17">
        <f>CB29*0.001875</f>
        <v>1.4962265793882816</v>
      </c>
      <c r="CD29" s="8">
        <f t="shared" si="31"/>
        <v>796.4912824276953</v>
      </c>
      <c r="CE29" s="8">
        <f t="shared" si="89"/>
        <v>866.85040737318809</v>
      </c>
      <c r="CF29">
        <v>21.258131255308399</v>
      </c>
      <c r="CG29">
        <f t="shared" si="32"/>
        <v>888.10853862849649</v>
      </c>
      <c r="CH29" s="17">
        <f>CG29*0.001875</f>
        <v>1.6652035099284308</v>
      </c>
      <c r="CI29" s="8">
        <f t="shared" si="33"/>
        <v>886.44333511856803</v>
      </c>
      <c r="CJ29" s="8">
        <f t="shared" si="90"/>
        <v>894.06819927249535</v>
      </c>
      <c r="CK29">
        <v>19.929498051851624</v>
      </c>
      <c r="CL29">
        <f t="shared" si="34"/>
        <v>913.99769732434697</v>
      </c>
      <c r="CM29" s="17">
        <f>CL29*0.001875</f>
        <v>1.7137456824831505</v>
      </c>
      <c r="CN29" s="8">
        <f t="shared" si="35"/>
        <v>912.28395164186384</v>
      </c>
      <c r="CO29" s="8">
        <f t="shared" si="91"/>
        <v>919.95024334582286</v>
      </c>
      <c r="CP29">
        <v>18.683904423610898</v>
      </c>
      <c r="CQ29">
        <f t="shared" si="36"/>
        <v>938.63414776943375</v>
      </c>
      <c r="CR29" s="17">
        <f>CQ29*0.001875</f>
        <v>1.7599390270676882</v>
      </c>
      <c r="CS29" s="8">
        <f t="shared" si="37"/>
        <v>936.87420874236602</v>
      </c>
      <c r="CT29" s="8">
        <f t="shared" si="92"/>
        <v>911.2874007783746</v>
      </c>
      <c r="CU29">
        <v>17.516160397135216</v>
      </c>
      <c r="CV29">
        <f t="shared" si="38"/>
        <v>928.8035611755098</v>
      </c>
      <c r="CW29" s="17">
        <f>CV29*0.001875</f>
        <v>1.7415066772040808</v>
      </c>
      <c r="CX29" s="8">
        <f t="shared" si="39"/>
        <v>927.06205449830577</v>
      </c>
      <c r="CY29" s="8">
        <f t="shared" si="93"/>
        <v>923.01419132150909</v>
      </c>
      <c r="CZ29">
        <v>16.421400372314267</v>
      </c>
      <c r="DA29">
        <f t="shared" si="40"/>
        <v>939.43559169382331</v>
      </c>
      <c r="DB29" s="17">
        <f>DA29*0.001875</f>
        <v>1.7614417344259186</v>
      </c>
      <c r="DC29" s="8">
        <f t="shared" si="41"/>
        <v>937.67414995939737</v>
      </c>
      <c r="DD29" s="8">
        <f t="shared" si="94"/>
        <v>990.76791282429122</v>
      </c>
      <c r="DE29">
        <v>18.09595106817526</v>
      </c>
      <c r="DF29">
        <f t="shared" si="42"/>
        <v>1008.8638638924665</v>
      </c>
      <c r="DG29" s="17">
        <f>DF29*0.001875</f>
        <v>1.8916197447983747</v>
      </c>
      <c r="DH29" s="8">
        <f t="shared" si="43"/>
        <v>1006.9722441476681</v>
      </c>
      <c r="DI29" s="8">
        <f t="shared" si="95"/>
        <v>997.18389218387688</v>
      </c>
      <c r="DJ29">
        <v>16.964954126414305</v>
      </c>
      <c r="DK29">
        <f t="shared" si="44"/>
        <v>1014.1488463102912</v>
      </c>
      <c r="DL29" s="17">
        <f>DK29*0.001875</f>
        <v>1.901529086831796</v>
      </c>
      <c r="DM29" s="8">
        <f t="shared" si="45"/>
        <v>1012.2473172234594</v>
      </c>
      <c r="DN29" s="8">
        <f t="shared" si="96"/>
        <v>1002.4812422280503</v>
      </c>
      <c r="DO29">
        <v>15.904644493513411</v>
      </c>
      <c r="DP29">
        <f t="shared" si="46"/>
        <v>1018.3858867215637</v>
      </c>
      <c r="DQ29" s="17">
        <f>DP29*0.001875</f>
        <v>1.9094735376029319</v>
      </c>
      <c r="DR29" s="8">
        <f t="shared" si="47"/>
        <v>1016.4764131839607</v>
      </c>
      <c r="DS29" s="8">
        <f t="shared" si="97"/>
        <v>755.69295114404781</v>
      </c>
      <c r="DT29">
        <v>14.910604212668822</v>
      </c>
      <c r="DU29">
        <f t="shared" si="48"/>
        <v>770.60355535671658</v>
      </c>
      <c r="DV29" s="17">
        <f>DU29*0.001875</f>
        <v>1.4448816662938435</v>
      </c>
      <c r="DW29" s="8">
        <f t="shared" si="49"/>
        <v>769.15867369042269</v>
      </c>
      <c r="DX29" s="8">
        <f t="shared" si="98"/>
        <v>730.61845580005047</v>
      </c>
      <c r="DY29">
        <v>13.97869144937702</v>
      </c>
      <c r="DZ29">
        <f t="shared" si="50"/>
        <v>744.59714724942751</v>
      </c>
      <c r="EA29" s="17">
        <f>DZ29*0.001875</f>
        <v>1.3961196510926766</v>
      </c>
      <c r="EB29" s="8">
        <f t="shared" si="51"/>
        <v>743.2010275983348</v>
      </c>
      <c r="EC29" s="8">
        <f t="shared" si="99"/>
        <v>596.0159149934866</v>
      </c>
      <c r="ED29">
        <v>9.9950251827868364</v>
      </c>
      <c r="EE29">
        <f t="shared" si="52"/>
        <v>606.01094017627349</v>
      </c>
      <c r="EF29" s="17">
        <f>EE29*0.001875</f>
        <v>1.1362705128305128</v>
      </c>
      <c r="EG29" s="8">
        <f t="shared" si="53"/>
        <v>604.874669663443</v>
      </c>
      <c r="EH29" s="8">
        <f t="shared" si="100"/>
        <v>577.02502920026666</v>
      </c>
      <c r="EI29">
        <v>9.3703361088626593</v>
      </c>
      <c r="EJ29">
        <f t="shared" si="54"/>
        <v>586.39536530912937</v>
      </c>
      <c r="EK29" s="17">
        <f>EJ29*0.001875</f>
        <v>1.0994913099546175</v>
      </c>
      <c r="EL29" s="8">
        <f t="shared" si="55"/>
        <v>585.29587399917477</v>
      </c>
      <c r="EM29" s="8">
        <f t="shared" si="101"/>
        <v>492.87643307151291</v>
      </c>
      <c r="EN29">
        <v>8.7846901020587431</v>
      </c>
      <c r="EO29">
        <f t="shared" si="56"/>
        <v>501.66112317357164</v>
      </c>
      <c r="EP29" s="17">
        <f>EO29*0.001875</f>
        <v>0.94061460595044677</v>
      </c>
      <c r="EQ29" s="8">
        <f t="shared" si="57"/>
        <v>500.72050856762121</v>
      </c>
      <c r="ER29" s="8">
        <f t="shared" si="102"/>
        <v>543.01644827215216</v>
      </c>
      <c r="ES29">
        <v>10.075102628058319</v>
      </c>
      <c r="ET29">
        <f t="shared" si="58"/>
        <v>553.09155090021045</v>
      </c>
      <c r="EU29" s="17">
        <f>ET29*0.001875</f>
        <v>1.0370466579378945</v>
      </c>
      <c r="EV29" s="8">
        <f t="shared" si="59"/>
        <v>552.05450424227251</v>
      </c>
      <c r="EW29" s="8">
        <f t="shared" si="103"/>
        <v>594.39804681924772</v>
      </c>
      <c r="EX29">
        <v>11.284864371182923</v>
      </c>
      <c r="EY29">
        <f t="shared" si="60"/>
        <v>605.68291119043067</v>
      </c>
      <c r="EZ29" s="17">
        <f>EY29*0.001875</f>
        <v>1.1356554584820575</v>
      </c>
      <c r="FA29" s="8">
        <f t="shared" si="61"/>
        <v>604.54725573194867</v>
      </c>
      <c r="FB29" s="8">
        <f t="shared" si="104"/>
        <v>301.15228803813278</v>
      </c>
      <c r="FC29">
        <v>5.9738995163748658</v>
      </c>
      <c r="FD29">
        <f t="shared" si="62"/>
        <v>307.12618755450762</v>
      </c>
      <c r="FE29" s="17">
        <f>FD29*0.001875</f>
        <v>0.57586160166470179</v>
      </c>
      <c r="FF29" s="8">
        <f t="shared" si="63"/>
        <v>306.55032595284291</v>
      </c>
      <c r="FG29" s="8">
        <f t="shared" si="105"/>
        <v>534.65323748740389</v>
      </c>
      <c r="FH29">
        <v>9.9112282620428438</v>
      </c>
      <c r="FI29">
        <f t="shared" si="64"/>
        <v>544.56446574944675</v>
      </c>
      <c r="FJ29" s="17">
        <f>FI29*0.001875</f>
        <v>1.0210583732802125</v>
      </c>
      <c r="FK29" s="8">
        <f t="shared" si="65"/>
        <v>543.54340737616656</v>
      </c>
      <c r="FL29" s="8">
        <f t="shared" si="106"/>
        <v>772.95355123203956</v>
      </c>
      <c r="FM29">
        <v>13.533570708057391</v>
      </c>
      <c r="FN29">
        <f t="shared" si="66"/>
        <v>786.48712194009693</v>
      </c>
      <c r="FO29" s="17">
        <f>FN29*0.001875</f>
        <v>1.4746633536376816</v>
      </c>
      <c r="FP29" s="8">
        <f t="shared" si="67"/>
        <v>785.01245858645927</v>
      </c>
      <c r="FQ29" s="8">
        <f t="shared" si="107"/>
        <v>929.23116200590982</v>
      </c>
      <c r="FR29">
        <v>15.685895800285937</v>
      </c>
      <c r="FS29">
        <f t="shared" si="68"/>
        <v>944.91705780619577</v>
      </c>
      <c r="FT29" s="17">
        <f>FS29*0.001875</f>
        <v>1.771719483386617</v>
      </c>
      <c r="FU29" s="8">
        <f t="shared" si="69"/>
        <v>943.14533832280915</v>
      </c>
      <c r="FV29" s="8">
        <f t="shared" si="108"/>
        <v>1088.1199843842567</v>
      </c>
      <c r="FW29">
        <v>17.666034885136206</v>
      </c>
      <c r="FX29">
        <f t="shared" si="70"/>
        <v>1105.7860192693929</v>
      </c>
      <c r="FY29" s="17">
        <f>FX29*0.001875</f>
        <v>2.0733487861301114</v>
      </c>
      <c r="FZ29" s="8">
        <f t="shared" si="71"/>
        <v>1103.7126704832629</v>
      </c>
      <c r="GA29" s="8">
        <f t="shared" si="109"/>
        <v>1206.3608653212823</v>
      </c>
      <c r="GB29">
        <v>19.127313995881316</v>
      </c>
      <c r="GC29">
        <f t="shared" si="72"/>
        <v>1225.4881793171637</v>
      </c>
      <c r="GD29" s="17">
        <f>GC29*0.001875</f>
        <v>2.2977903362196819</v>
      </c>
      <c r="GE29" s="8">
        <f t="shared" si="73"/>
        <v>1223.1903889809441</v>
      </c>
      <c r="GF29" s="8">
        <f t="shared" si="110"/>
        <v>1206.3608653212823</v>
      </c>
    </row>
    <row r="30" spans="1:188" x14ac:dyDescent="0.3">
      <c r="A30" s="17">
        <v>44</v>
      </c>
      <c r="C30">
        <v>411</v>
      </c>
      <c r="D30" s="12">
        <v>30.75</v>
      </c>
      <c r="E30">
        <f t="shared" si="0"/>
        <v>441.75</v>
      </c>
      <c r="F30" s="17">
        <f>E30*0.001875</f>
        <v>0.82828124999999997</v>
      </c>
      <c r="G30" s="8">
        <f t="shared" si="1"/>
        <v>440.92171875000003</v>
      </c>
      <c r="H30" s="8">
        <f t="shared" si="74"/>
        <v>440.92171875000003</v>
      </c>
      <c r="I30" s="12">
        <v>30.75</v>
      </c>
      <c r="J30" s="7">
        <f t="shared" si="2"/>
        <v>471.67171875000003</v>
      </c>
      <c r="K30" s="17">
        <f>J30*0.001875</f>
        <v>0.88438447265624998</v>
      </c>
      <c r="L30" s="8">
        <f t="shared" si="3"/>
        <v>470.7873342773438</v>
      </c>
      <c r="M30" s="8">
        <f t="shared" si="75"/>
        <v>469.79108076171877</v>
      </c>
      <c r="N30" s="13">
        <v>30.75</v>
      </c>
      <c r="O30">
        <f t="shared" si="4"/>
        <v>500.54108076171877</v>
      </c>
      <c r="P30" s="17">
        <f>O30*0.001875</f>
        <v>0.93851452642822264</v>
      </c>
      <c r="Q30" s="8">
        <f t="shared" si="5"/>
        <v>499.60256623529057</v>
      </c>
      <c r="R30" s="8">
        <f t="shared" si="76"/>
        <v>499.60256623529057</v>
      </c>
      <c r="S30" s="13">
        <v>30.75</v>
      </c>
      <c r="T30">
        <f t="shared" si="6"/>
        <v>530.35256623529062</v>
      </c>
      <c r="U30" s="17">
        <f>T30*0.001875</f>
        <v>0.99441106169116988</v>
      </c>
      <c r="V30" s="8">
        <f t="shared" si="7"/>
        <v>529.35815517359947</v>
      </c>
      <c r="W30" s="8">
        <f t="shared" si="77"/>
        <v>529.35815517359947</v>
      </c>
      <c r="X30" s="13">
        <v>30.75</v>
      </c>
      <c r="Y30">
        <f t="shared" si="8"/>
        <v>560.10815517359947</v>
      </c>
      <c r="Z30" s="17">
        <f>Y30*0.001875</f>
        <v>1.050202790950499</v>
      </c>
      <c r="AA30" s="8">
        <f t="shared" si="9"/>
        <v>559.05795238264898</v>
      </c>
      <c r="AB30" s="8">
        <f t="shared" si="78"/>
        <v>469.39813652626111</v>
      </c>
      <c r="AC30" s="13">
        <v>30.75</v>
      </c>
      <c r="AD30">
        <f t="shared" si="10"/>
        <v>500.14813652626111</v>
      </c>
      <c r="AE30" s="17">
        <f>AD30*0.001875</f>
        <v>0.93777775598673951</v>
      </c>
      <c r="AF30" s="8">
        <f t="shared" si="11"/>
        <v>499.21035877027435</v>
      </c>
      <c r="AG30" s="8">
        <f t="shared" si="79"/>
        <v>498.7252218255868</v>
      </c>
      <c r="AH30" s="13">
        <v>30.75</v>
      </c>
      <c r="AI30">
        <f t="shared" si="12"/>
        <v>529.4752218255868</v>
      </c>
      <c r="AJ30" s="17">
        <f>AI30*0.001875</f>
        <v>0.99276604092297527</v>
      </c>
      <c r="AK30" s="8">
        <f t="shared" si="13"/>
        <v>528.48245578466378</v>
      </c>
      <c r="AL30" s="8">
        <f t="shared" si="80"/>
        <v>528.01256892433173</v>
      </c>
      <c r="AM30" s="13">
        <v>30.75</v>
      </c>
      <c r="AN30">
        <f t="shared" si="14"/>
        <v>558.76256892433173</v>
      </c>
      <c r="AO30" s="17">
        <f>AN30*0.001875</f>
        <v>1.047679816733122</v>
      </c>
      <c r="AP30" s="8">
        <f t="shared" si="15"/>
        <v>557.71488910759865</v>
      </c>
      <c r="AQ30" s="8">
        <f t="shared" si="81"/>
        <v>556.27307914066057</v>
      </c>
      <c r="AR30" s="12">
        <v>27.6875</v>
      </c>
      <c r="AS30">
        <f t="shared" si="16"/>
        <v>583.96057914066057</v>
      </c>
      <c r="AT30" s="17">
        <f>AS30*0.001875</f>
        <v>1.0949260858887386</v>
      </c>
      <c r="AU30" s="8">
        <f t="shared" si="17"/>
        <v>582.86565305477188</v>
      </c>
      <c r="AV30" s="8">
        <f t="shared" si="82"/>
        <v>582.42569108024361</v>
      </c>
      <c r="AW30" s="12">
        <v>25.95703125</v>
      </c>
      <c r="AX30">
        <f t="shared" si="18"/>
        <v>608.38272233024361</v>
      </c>
      <c r="AY30" s="17">
        <f>AX30*0.001875</f>
        <v>1.1407176043692067</v>
      </c>
      <c r="AZ30" s="8">
        <f t="shared" si="19"/>
        <v>607.24200472587438</v>
      </c>
      <c r="BA30" s="8">
        <f t="shared" si="83"/>
        <v>622.22975917754525</v>
      </c>
      <c r="BB30" s="12">
        <v>24.334716796875</v>
      </c>
      <c r="BC30">
        <f t="shared" si="20"/>
        <v>646.56447597442025</v>
      </c>
      <c r="BD30" s="17">
        <f>BC30*0.001875</f>
        <v>1.2123083924520379</v>
      </c>
      <c r="BE30" s="8">
        <f t="shared" si="21"/>
        <v>645.35216758196816</v>
      </c>
      <c r="BF30" s="8">
        <f t="shared" si="84"/>
        <v>654.47270222695545</v>
      </c>
      <c r="BG30">
        <v>22.813796997070313</v>
      </c>
      <c r="BH30">
        <f t="shared" si="22"/>
        <v>677.28649922402576</v>
      </c>
      <c r="BI30" s="17">
        <f>BH30*0.001875</f>
        <v>1.2699121860450482</v>
      </c>
      <c r="BJ30" s="8">
        <f t="shared" si="23"/>
        <v>676.01658703798068</v>
      </c>
      <c r="BK30" s="8">
        <f t="shared" si="85"/>
        <v>683.13584174550147</v>
      </c>
      <c r="BL30">
        <v>20.95341682434082</v>
      </c>
      <c r="BM30">
        <f t="shared" si="24"/>
        <v>704.08925856984229</v>
      </c>
      <c r="BN30" s="17">
        <f>BM30*0.001875</f>
        <v>1.3201673598184542</v>
      </c>
      <c r="BO30" s="8">
        <f t="shared" si="25"/>
        <v>702.76909121002382</v>
      </c>
      <c r="BP30" s="8">
        <f t="shared" si="86"/>
        <v>712.64224545170509</v>
      </c>
      <c r="BQ30">
        <v>19.643828272819519</v>
      </c>
      <c r="BR30">
        <f t="shared" si="26"/>
        <v>732.28607372452461</v>
      </c>
      <c r="BS30" s="17">
        <f>BR30*0.001875</f>
        <v>1.3730363882334835</v>
      </c>
      <c r="BT30" s="8">
        <f t="shared" si="27"/>
        <v>730.91303733629115</v>
      </c>
      <c r="BU30" s="8">
        <f t="shared" si="87"/>
        <v>740.82028012272804</v>
      </c>
      <c r="BV30">
        <v>18.416089005768299</v>
      </c>
      <c r="BW30">
        <f t="shared" si="28"/>
        <v>759.23636912849634</v>
      </c>
      <c r="BX30" s="17">
        <f>BW30*0.001875</f>
        <v>1.4235681921159307</v>
      </c>
      <c r="BY30" s="8">
        <f t="shared" si="29"/>
        <v>757.81280093638043</v>
      </c>
      <c r="BZ30" s="8">
        <f t="shared" si="88"/>
        <v>763.84107351706973</v>
      </c>
      <c r="CA30">
        <v>17.26508344290778</v>
      </c>
      <c r="CB30">
        <f t="shared" si="30"/>
        <v>781.10615695997751</v>
      </c>
      <c r="CC30" s="17">
        <f>CB30*0.001875</f>
        <v>1.4645740442999577</v>
      </c>
      <c r="CD30" s="8">
        <f t="shared" si="31"/>
        <v>779.64158291567753</v>
      </c>
      <c r="CE30" s="8">
        <f t="shared" si="89"/>
        <v>796.4912824276953</v>
      </c>
      <c r="CF30">
        <v>16.186015727726044</v>
      </c>
      <c r="CG30">
        <f t="shared" si="32"/>
        <v>812.67729815542134</v>
      </c>
      <c r="CH30" s="17">
        <f>CG30*0.001875</f>
        <v>1.523769934041415</v>
      </c>
      <c r="CI30" s="8">
        <f t="shared" si="33"/>
        <v>811.15352822137993</v>
      </c>
      <c r="CJ30" s="8">
        <f t="shared" si="90"/>
        <v>886.44333511856803</v>
      </c>
      <c r="CK30">
        <v>19.929498051851624</v>
      </c>
      <c r="CL30">
        <f t="shared" si="34"/>
        <v>906.37283317041965</v>
      </c>
      <c r="CM30" s="17">
        <f>CL30*0.001875</f>
        <v>1.6994490621945368</v>
      </c>
      <c r="CN30" s="8">
        <f t="shared" si="35"/>
        <v>904.67338410822515</v>
      </c>
      <c r="CO30" s="8">
        <f t="shared" si="91"/>
        <v>912.28395164186384</v>
      </c>
      <c r="CP30">
        <v>18.683904423610898</v>
      </c>
      <c r="CQ30">
        <f t="shared" si="36"/>
        <v>930.96785606547473</v>
      </c>
      <c r="CR30" s="17">
        <f>CQ30*0.001875</f>
        <v>1.745564730122765</v>
      </c>
      <c r="CS30" s="8">
        <f t="shared" si="37"/>
        <v>929.222291335352</v>
      </c>
      <c r="CT30" s="8">
        <f t="shared" si="92"/>
        <v>936.87420874236602</v>
      </c>
      <c r="CU30">
        <v>17.516160397135216</v>
      </c>
      <c r="CV30">
        <f t="shared" si="38"/>
        <v>954.39036913950122</v>
      </c>
      <c r="CW30" s="17">
        <f>CV30*0.001875</f>
        <v>1.7894819421365646</v>
      </c>
      <c r="CX30" s="8">
        <f t="shared" si="39"/>
        <v>952.60088719736461</v>
      </c>
      <c r="CY30" s="8">
        <f t="shared" si="93"/>
        <v>927.06205449830577</v>
      </c>
      <c r="CZ30">
        <v>16.421400372314267</v>
      </c>
      <c r="DA30">
        <f t="shared" si="40"/>
        <v>943.48345487061999</v>
      </c>
      <c r="DB30" s="17">
        <f>DA30*0.001875</f>
        <v>1.7690314778824123</v>
      </c>
      <c r="DC30" s="8">
        <f t="shared" si="41"/>
        <v>941.71442339273756</v>
      </c>
      <c r="DD30" s="8">
        <f t="shared" si="94"/>
        <v>937.67414995939737</v>
      </c>
      <c r="DE30">
        <v>15.395062849044624</v>
      </c>
      <c r="DF30">
        <f t="shared" si="42"/>
        <v>953.06921280844199</v>
      </c>
      <c r="DG30" s="17">
        <f>DF30*0.001875</f>
        <v>1.7870047740158286</v>
      </c>
      <c r="DH30" s="8">
        <f t="shared" si="43"/>
        <v>951.28220803442616</v>
      </c>
      <c r="DI30" s="8">
        <f t="shared" si="95"/>
        <v>1006.9722441476681</v>
      </c>
      <c r="DJ30">
        <v>16.964954126414305</v>
      </c>
      <c r="DK30">
        <f t="shared" si="44"/>
        <v>1023.9371982740824</v>
      </c>
      <c r="DL30" s="17">
        <f>DK30*0.001875</f>
        <v>1.9198822467639045</v>
      </c>
      <c r="DM30" s="8">
        <f t="shared" si="45"/>
        <v>1022.0173160273185</v>
      </c>
      <c r="DN30" s="8">
        <f t="shared" si="96"/>
        <v>1012.2473172234594</v>
      </c>
      <c r="DO30">
        <v>15.904644493513411</v>
      </c>
      <c r="DP30">
        <f t="shared" si="46"/>
        <v>1028.1519617169729</v>
      </c>
      <c r="DQ30" s="17">
        <f>DP30*0.001875</f>
        <v>1.927784928219324</v>
      </c>
      <c r="DR30" s="8">
        <f t="shared" si="47"/>
        <v>1026.2241767887535</v>
      </c>
      <c r="DS30" s="8">
        <f t="shared" si="97"/>
        <v>1016.4764131839607</v>
      </c>
      <c r="DT30">
        <v>14.910604212668822</v>
      </c>
      <c r="DU30">
        <f t="shared" si="48"/>
        <v>1031.3870173966295</v>
      </c>
      <c r="DV30" s="17">
        <f>DU30*0.001875</f>
        <v>1.9338506576186802</v>
      </c>
      <c r="DW30" s="8">
        <f t="shared" si="49"/>
        <v>1029.4531667390108</v>
      </c>
      <c r="DX30" s="8">
        <f t="shared" si="98"/>
        <v>769.15867369042269</v>
      </c>
      <c r="DY30">
        <v>13.97869144937702</v>
      </c>
      <c r="DZ30">
        <f t="shared" si="50"/>
        <v>783.13736513979973</v>
      </c>
      <c r="EA30" s="17">
        <f>DZ30*0.001875</f>
        <v>1.4683825596371245</v>
      </c>
      <c r="EB30" s="8">
        <f t="shared" si="51"/>
        <v>781.66898258016261</v>
      </c>
      <c r="EC30" s="8">
        <f t="shared" si="99"/>
        <v>743.2010275983348</v>
      </c>
      <c r="ED30">
        <v>13.105023233790957</v>
      </c>
      <c r="EE30">
        <f t="shared" si="52"/>
        <v>756.30605083212572</v>
      </c>
      <c r="EF30" s="17">
        <f>EE30*0.001875</f>
        <v>1.4180738453102357</v>
      </c>
      <c r="EG30" s="8">
        <f t="shared" si="53"/>
        <v>754.88797698681549</v>
      </c>
      <c r="EH30" s="8">
        <f t="shared" si="100"/>
        <v>604.874669663443</v>
      </c>
      <c r="EI30">
        <v>9.3703361088626593</v>
      </c>
      <c r="EJ30">
        <f t="shared" si="54"/>
        <v>614.2450057723056</v>
      </c>
      <c r="EK30" s="17">
        <f>EJ30*0.001875</f>
        <v>1.1517093858230729</v>
      </c>
      <c r="EL30" s="8">
        <f t="shared" si="55"/>
        <v>613.09329638648251</v>
      </c>
      <c r="EM30" s="8">
        <f t="shared" si="101"/>
        <v>585.29587399917477</v>
      </c>
      <c r="EN30">
        <v>8.7846901020587431</v>
      </c>
      <c r="EO30">
        <f t="shared" si="56"/>
        <v>594.08056410123356</v>
      </c>
      <c r="EP30" s="17">
        <f>EO30*0.001875</f>
        <v>1.113901057689813</v>
      </c>
      <c r="EQ30" s="8">
        <f t="shared" si="57"/>
        <v>592.9666630435438</v>
      </c>
      <c r="ER30" s="8">
        <f t="shared" si="102"/>
        <v>500.72050856762121</v>
      </c>
      <c r="ES30">
        <v>8.2356469706800723</v>
      </c>
      <c r="ET30">
        <f t="shared" si="58"/>
        <v>508.95615553830129</v>
      </c>
      <c r="EU30" s="17">
        <f>ET30*0.001875</f>
        <v>0.95429279163431491</v>
      </c>
      <c r="EV30" s="8">
        <f t="shared" si="59"/>
        <v>508.00186274666697</v>
      </c>
      <c r="EW30" s="8">
        <f t="shared" si="103"/>
        <v>552.05450424227251</v>
      </c>
      <c r="EX30">
        <v>9.4454087138046745</v>
      </c>
      <c r="EY30">
        <f t="shared" si="60"/>
        <v>561.4999129560772</v>
      </c>
      <c r="EZ30" s="17">
        <f>EY30*0.001875</f>
        <v>1.0528123367926447</v>
      </c>
      <c r="FA30" s="8">
        <f t="shared" si="61"/>
        <v>560.44710061928458</v>
      </c>
      <c r="FB30" s="8">
        <f t="shared" si="104"/>
        <v>604.54725573194867</v>
      </c>
      <c r="FC30">
        <v>10.579560347983991</v>
      </c>
      <c r="FD30">
        <f t="shared" si="62"/>
        <v>615.12681607993261</v>
      </c>
      <c r="FE30" s="17">
        <f>FD30*0.001875</f>
        <v>1.1533627801498736</v>
      </c>
      <c r="FF30" s="8">
        <f t="shared" si="63"/>
        <v>613.9734532997827</v>
      </c>
      <c r="FG30" s="8">
        <f t="shared" si="105"/>
        <v>306.55032595284291</v>
      </c>
      <c r="FH30">
        <v>5.6005307966014364</v>
      </c>
      <c r="FI30">
        <f t="shared" si="64"/>
        <v>312.15085674944436</v>
      </c>
      <c r="FJ30" s="17">
        <f>FI30*0.001875</f>
        <v>0.58528285640520816</v>
      </c>
      <c r="FK30" s="8">
        <f t="shared" si="65"/>
        <v>311.56557389303913</v>
      </c>
      <c r="FL30" s="8">
        <f t="shared" si="106"/>
        <v>543.54340737616656</v>
      </c>
      <c r="FM30">
        <v>9.2917764956651663</v>
      </c>
      <c r="FN30">
        <f t="shared" si="66"/>
        <v>552.83518387183176</v>
      </c>
      <c r="FO30" s="17">
        <f>FN30*0.001875</f>
        <v>1.0365659697596845</v>
      </c>
      <c r="FP30" s="8">
        <f t="shared" si="67"/>
        <v>551.79861790207212</v>
      </c>
      <c r="FQ30" s="8">
        <f t="shared" si="107"/>
        <v>785.01245858645927</v>
      </c>
      <c r="FR30">
        <v>12.687722538803804</v>
      </c>
      <c r="FS30">
        <f t="shared" si="68"/>
        <v>797.70018112526304</v>
      </c>
      <c r="FT30" s="17">
        <f>FS30*0.001875</f>
        <v>1.4956878396098681</v>
      </c>
      <c r="FU30" s="8">
        <f t="shared" si="69"/>
        <v>796.20449328565314</v>
      </c>
      <c r="FV30" s="8">
        <f t="shared" si="108"/>
        <v>943.14533832280915</v>
      </c>
      <c r="FW30">
        <v>14.705527312768066</v>
      </c>
      <c r="FX30">
        <f t="shared" si="70"/>
        <v>957.85086563557718</v>
      </c>
      <c r="FY30" s="17">
        <f>FX30*0.001875</f>
        <v>1.7959703730667071</v>
      </c>
      <c r="FZ30" s="8">
        <f t="shared" si="71"/>
        <v>956.05489526251051</v>
      </c>
      <c r="GA30" s="8">
        <f t="shared" si="109"/>
        <v>1103.7126704832629</v>
      </c>
      <c r="GB30">
        <v>16.561907704815194</v>
      </c>
      <c r="GC30">
        <f t="shared" si="72"/>
        <v>1120.2745781880781</v>
      </c>
      <c r="GD30" s="17">
        <f>GC30*0.001875</f>
        <v>2.1005148341026465</v>
      </c>
      <c r="GE30" s="8">
        <f t="shared" si="73"/>
        <v>1118.1740633539755</v>
      </c>
      <c r="GF30" s="8">
        <f t="shared" si="110"/>
        <v>1223.1903889809441</v>
      </c>
    </row>
    <row r="31" spans="1:188" x14ac:dyDescent="0.3">
      <c r="A31" s="15">
        <v>45</v>
      </c>
      <c r="B31" s="32">
        <v>5378</v>
      </c>
      <c r="C31">
        <v>1075</v>
      </c>
      <c r="D31" s="12">
        <v>38.8125</v>
      </c>
      <c r="E31">
        <f t="shared" si="0"/>
        <v>1113.8125</v>
      </c>
      <c r="F31" s="15">
        <f>E31*0.002635</f>
        <v>2.9348959375000003</v>
      </c>
      <c r="G31" s="8">
        <f t="shared" si="1"/>
        <v>1110.8776040625</v>
      </c>
      <c r="H31" s="8">
        <f t="shared" si="74"/>
        <v>440.92171875000003</v>
      </c>
      <c r="I31" s="12">
        <v>38.8125</v>
      </c>
      <c r="J31" s="7">
        <f t="shared" si="2"/>
        <v>479.73421875000003</v>
      </c>
      <c r="K31" s="15">
        <f>J31*0.002635</f>
        <v>1.2640996664062503</v>
      </c>
      <c r="L31" s="8">
        <f t="shared" si="3"/>
        <v>478.47011908359377</v>
      </c>
      <c r="M31" s="8">
        <f t="shared" si="75"/>
        <v>470.7873342773438</v>
      </c>
      <c r="N31" s="13">
        <v>38.8125</v>
      </c>
      <c r="O31">
        <f t="shared" si="4"/>
        <v>509.5998342773438</v>
      </c>
      <c r="P31" s="15">
        <f>O31*0.002635</f>
        <v>1.3427955633208011</v>
      </c>
      <c r="Q31" s="8">
        <f t="shared" si="5"/>
        <v>508.257038714023</v>
      </c>
      <c r="R31" s="8">
        <f t="shared" si="76"/>
        <v>499.60256623529057</v>
      </c>
      <c r="S31" s="13">
        <v>38.8125</v>
      </c>
      <c r="T31">
        <f t="shared" si="6"/>
        <v>538.41506623529062</v>
      </c>
      <c r="U31" s="15">
        <f>T31*0.002635</f>
        <v>1.418723699529991</v>
      </c>
      <c r="V31" s="8">
        <f t="shared" si="7"/>
        <v>536.99634253576062</v>
      </c>
      <c r="W31" s="8">
        <f t="shared" si="77"/>
        <v>529.35815517359947</v>
      </c>
      <c r="X31" s="13">
        <v>38.8125</v>
      </c>
      <c r="Y31">
        <f t="shared" si="8"/>
        <v>568.17065517359947</v>
      </c>
      <c r="Z31" s="15">
        <f>Y31*0.002635</f>
        <v>1.4971296763824347</v>
      </c>
      <c r="AA31" s="8">
        <f t="shared" si="9"/>
        <v>566.67352549721704</v>
      </c>
      <c r="AB31" s="8">
        <f t="shared" si="78"/>
        <v>559.05795238264898</v>
      </c>
      <c r="AC31" s="13">
        <v>38.8125</v>
      </c>
      <c r="AD31">
        <f t="shared" si="10"/>
        <v>597.87045238264898</v>
      </c>
      <c r="AE31" s="15">
        <f>AD31*0.002635</f>
        <v>1.5753886420282801</v>
      </c>
      <c r="AF31" s="8">
        <f t="shared" si="11"/>
        <v>596.29506374062066</v>
      </c>
      <c r="AG31" s="8">
        <f t="shared" si="79"/>
        <v>499.21035877027435</v>
      </c>
      <c r="AH31" s="13">
        <v>38.8125</v>
      </c>
      <c r="AI31">
        <f t="shared" si="12"/>
        <v>538.0228587702743</v>
      </c>
      <c r="AJ31" s="15">
        <f>AI31*0.002635</f>
        <v>1.4176902328596728</v>
      </c>
      <c r="AK31" s="8">
        <f t="shared" si="13"/>
        <v>536.60516853741467</v>
      </c>
      <c r="AL31" s="8">
        <f t="shared" si="80"/>
        <v>528.48245578466378</v>
      </c>
      <c r="AM31" s="13">
        <v>38.8125</v>
      </c>
      <c r="AN31">
        <f t="shared" si="14"/>
        <v>567.29495578466378</v>
      </c>
      <c r="AO31" s="15">
        <f>AN31*0.002635</f>
        <v>1.4948222084925893</v>
      </c>
      <c r="AP31" s="8">
        <f t="shared" si="15"/>
        <v>565.80013357617122</v>
      </c>
      <c r="AQ31" s="8">
        <f t="shared" si="81"/>
        <v>557.71488910759865</v>
      </c>
      <c r="AR31" s="12">
        <v>27.6875</v>
      </c>
      <c r="AS31">
        <f t="shared" si="16"/>
        <v>585.40238910759865</v>
      </c>
      <c r="AT31" s="15">
        <f>AS31*0.002635</f>
        <v>1.5425352952985225</v>
      </c>
      <c r="AU31" s="8">
        <f t="shared" si="17"/>
        <v>583.85985381230012</v>
      </c>
      <c r="AV31" s="8">
        <f t="shared" si="82"/>
        <v>582.86565305477188</v>
      </c>
      <c r="AW31" s="12">
        <v>25.95703125</v>
      </c>
      <c r="AX31">
        <f t="shared" si="18"/>
        <v>608.82268430477188</v>
      </c>
      <c r="AY31" s="15">
        <f>AX31*0.002635</f>
        <v>1.604247773143074</v>
      </c>
      <c r="AZ31" s="8">
        <f t="shared" si="19"/>
        <v>607.21843653162875</v>
      </c>
      <c r="BA31" s="8">
        <f t="shared" si="83"/>
        <v>607.24200472587438</v>
      </c>
      <c r="BB31" s="12">
        <v>24.334716796875</v>
      </c>
      <c r="BC31">
        <f t="shared" si="20"/>
        <v>631.57672152274938</v>
      </c>
      <c r="BD31" s="15">
        <f>BC31*0.002635</f>
        <v>1.6642046612124448</v>
      </c>
      <c r="BE31" s="8">
        <f t="shared" si="21"/>
        <v>629.91251686153691</v>
      </c>
      <c r="BF31" s="8">
        <f t="shared" si="84"/>
        <v>645.35216758196816</v>
      </c>
      <c r="BG31">
        <v>22.813796997070313</v>
      </c>
      <c r="BH31">
        <f t="shared" si="22"/>
        <v>668.16596457903847</v>
      </c>
      <c r="BI31" s="15">
        <f>BH31*0.002635</f>
        <v>1.7606173166657666</v>
      </c>
      <c r="BJ31" s="8">
        <f t="shared" si="23"/>
        <v>666.40534726237274</v>
      </c>
      <c r="BK31" s="8">
        <f t="shared" si="85"/>
        <v>676.01658703798068</v>
      </c>
      <c r="BL31">
        <v>21.387934684753418</v>
      </c>
      <c r="BM31">
        <f t="shared" si="24"/>
        <v>697.4045217227341</v>
      </c>
      <c r="BN31" s="15">
        <f>BM31*0.002635</f>
        <v>1.8376609147394045</v>
      </c>
      <c r="BO31" s="8">
        <f t="shared" si="25"/>
        <v>695.56686080799466</v>
      </c>
      <c r="BP31" s="8">
        <f t="shared" si="86"/>
        <v>702.76909121002382</v>
      </c>
      <c r="BQ31">
        <v>19.643828272819519</v>
      </c>
      <c r="BR31">
        <f t="shared" si="26"/>
        <v>722.41291948284334</v>
      </c>
      <c r="BS31" s="15">
        <f>BR31*0.002635</f>
        <v>1.9035580428372922</v>
      </c>
      <c r="BT31" s="8">
        <f t="shared" si="27"/>
        <v>720.50936144000605</v>
      </c>
      <c r="BU31" s="8">
        <f t="shared" si="87"/>
        <v>730.91303733629115</v>
      </c>
      <c r="BV31">
        <v>18.416089005768299</v>
      </c>
      <c r="BW31">
        <f t="shared" si="28"/>
        <v>749.32912634205945</v>
      </c>
      <c r="BX31" s="15">
        <f>BW31*0.002635</f>
        <v>1.9744822479113269</v>
      </c>
      <c r="BY31" s="8">
        <f t="shared" si="29"/>
        <v>747.35464409414817</v>
      </c>
      <c r="BZ31" s="8">
        <f t="shared" si="88"/>
        <v>757.81280093638043</v>
      </c>
      <c r="CA31">
        <v>17.26508344290778</v>
      </c>
      <c r="CB31">
        <f t="shared" si="30"/>
        <v>775.07788437928821</v>
      </c>
      <c r="CC31" s="15">
        <f>CB31*0.002635</f>
        <v>2.0423302253394247</v>
      </c>
      <c r="CD31" s="8">
        <f t="shared" si="31"/>
        <v>773.03555415394874</v>
      </c>
      <c r="CE31" s="8">
        <f t="shared" si="89"/>
        <v>779.64158291567753</v>
      </c>
      <c r="CF31">
        <v>16.186015727726044</v>
      </c>
      <c r="CG31">
        <f t="shared" si="32"/>
        <v>795.82759864340358</v>
      </c>
      <c r="CH31" s="15">
        <f>CG31*0.002635</f>
        <v>2.0970057224253686</v>
      </c>
      <c r="CI31" s="8">
        <f t="shared" si="33"/>
        <v>793.73059292097821</v>
      </c>
      <c r="CJ31" s="8">
        <f t="shared" si="90"/>
        <v>811.15352822137993</v>
      </c>
      <c r="CK31">
        <v>15.174389744743166</v>
      </c>
      <c r="CL31">
        <f t="shared" si="34"/>
        <v>826.3279179661231</v>
      </c>
      <c r="CM31" s="15">
        <f>CL31*0.002635</f>
        <v>2.1773740638407344</v>
      </c>
      <c r="CN31" s="8">
        <f t="shared" si="35"/>
        <v>824.15054390228238</v>
      </c>
      <c r="CO31" s="8">
        <f t="shared" si="91"/>
        <v>904.67338410822515</v>
      </c>
      <c r="CP31">
        <v>18.683904423610898</v>
      </c>
      <c r="CQ31">
        <f t="shared" si="36"/>
        <v>923.35728853183605</v>
      </c>
      <c r="CR31" s="15">
        <f>CQ31*0.002635</f>
        <v>2.4330464552813882</v>
      </c>
      <c r="CS31" s="8">
        <f t="shared" si="37"/>
        <v>920.92424207655461</v>
      </c>
      <c r="CT31" s="8">
        <f t="shared" si="92"/>
        <v>929.222291335352</v>
      </c>
      <c r="CU31">
        <v>17.516160397135216</v>
      </c>
      <c r="CV31">
        <f t="shared" si="38"/>
        <v>946.73845173248719</v>
      </c>
      <c r="CW31" s="15">
        <f>CV31*0.002635</f>
        <v>2.4946558203151041</v>
      </c>
      <c r="CX31" s="8">
        <f t="shared" si="39"/>
        <v>944.24379591217212</v>
      </c>
      <c r="CY31" s="8">
        <f t="shared" si="93"/>
        <v>952.60088719736461</v>
      </c>
      <c r="CZ31">
        <v>16.421400372314267</v>
      </c>
      <c r="DA31">
        <f t="shared" si="40"/>
        <v>969.02228756967884</v>
      </c>
      <c r="DB31" s="15">
        <f>DA31*0.002635</f>
        <v>2.5533737277461039</v>
      </c>
      <c r="DC31" s="8">
        <f t="shared" si="41"/>
        <v>966.4689138419327</v>
      </c>
      <c r="DD31" s="8">
        <f t="shared" si="94"/>
        <v>941.71442339273756</v>
      </c>
      <c r="DE31">
        <v>15.395062849044624</v>
      </c>
      <c r="DF31">
        <f t="shared" si="42"/>
        <v>957.10948624178218</v>
      </c>
      <c r="DG31" s="15">
        <f>DF31*0.002635</f>
        <v>2.5219834962470964</v>
      </c>
      <c r="DH31" s="8">
        <f t="shared" si="43"/>
        <v>954.58750274553506</v>
      </c>
      <c r="DI31" s="8">
        <f t="shared" si="95"/>
        <v>951.28220803442616</v>
      </c>
      <c r="DJ31">
        <v>14.432871420979335</v>
      </c>
      <c r="DK31">
        <f t="shared" si="44"/>
        <v>965.71507945540554</v>
      </c>
      <c r="DL31" s="15">
        <f>DK31*0.002635</f>
        <v>2.5446592343649939</v>
      </c>
      <c r="DM31" s="8">
        <f t="shared" si="45"/>
        <v>963.17042022104056</v>
      </c>
      <c r="DN31" s="8">
        <f t="shared" si="96"/>
        <v>1022.0173160273185</v>
      </c>
      <c r="DO31">
        <v>15.904644493513411</v>
      </c>
      <c r="DP31">
        <f t="shared" si="46"/>
        <v>1037.921960520832</v>
      </c>
      <c r="DQ31" s="15">
        <f>DP31*0.002635</f>
        <v>2.7349243659723927</v>
      </c>
      <c r="DR31" s="8">
        <f t="shared" si="47"/>
        <v>1035.1870361548597</v>
      </c>
      <c r="DS31" s="8">
        <f t="shared" si="97"/>
        <v>1026.2241767887535</v>
      </c>
      <c r="DT31">
        <v>14.910604212668822</v>
      </c>
      <c r="DU31">
        <f t="shared" si="48"/>
        <v>1041.1347810014224</v>
      </c>
      <c r="DV31" s="15">
        <f>DU31*0.002635</f>
        <v>2.7433901479387481</v>
      </c>
      <c r="DW31" s="8">
        <f t="shared" si="49"/>
        <v>1038.3913908534837</v>
      </c>
      <c r="DX31" s="8">
        <f t="shared" si="98"/>
        <v>1029.4531667390108</v>
      </c>
      <c r="DY31">
        <v>13.97869144937702</v>
      </c>
      <c r="DZ31">
        <f t="shared" si="50"/>
        <v>1043.4318581883879</v>
      </c>
      <c r="EA31" s="15">
        <f>DZ31*0.002635</f>
        <v>2.7494429463264023</v>
      </c>
      <c r="EB31" s="8">
        <f t="shared" si="51"/>
        <v>1040.6824152420616</v>
      </c>
      <c r="EC31" s="8">
        <f t="shared" si="99"/>
        <v>781.66898258016261</v>
      </c>
      <c r="ED31">
        <v>13.105023233790957</v>
      </c>
      <c r="EE31">
        <f t="shared" si="52"/>
        <v>794.77400581395352</v>
      </c>
      <c r="EF31" s="15">
        <f>EE31*0.002635</f>
        <v>2.0942295053197677</v>
      </c>
      <c r="EG31" s="8">
        <f t="shared" si="53"/>
        <v>792.67977630863379</v>
      </c>
      <c r="EH31" s="8">
        <f t="shared" si="100"/>
        <v>754.88797698681549</v>
      </c>
      <c r="EI31">
        <v>12.285959281679023</v>
      </c>
      <c r="EJ31">
        <f t="shared" si="54"/>
        <v>767.17393626849446</v>
      </c>
      <c r="EK31" s="15">
        <f>EJ31*0.002635</f>
        <v>2.021503322067483</v>
      </c>
      <c r="EL31" s="8">
        <f t="shared" si="55"/>
        <v>765.15243294642698</v>
      </c>
      <c r="EM31" s="8">
        <f t="shared" si="101"/>
        <v>613.09329638648251</v>
      </c>
      <c r="EN31">
        <v>8.7846901020587431</v>
      </c>
      <c r="EO31">
        <f t="shared" si="56"/>
        <v>621.8779864885413</v>
      </c>
      <c r="EP31" s="15">
        <f>EO31*0.002635</f>
        <v>1.6386484943973065</v>
      </c>
      <c r="EQ31" s="8">
        <f t="shared" si="57"/>
        <v>620.23933799414397</v>
      </c>
      <c r="ER31" s="8">
        <f t="shared" si="102"/>
        <v>592.9666630435438</v>
      </c>
      <c r="ES31">
        <v>8.2356469706800723</v>
      </c>
      <c r="ET31">
        <f t="shared" si="58"/>
        <v>601.20231001422383</v>
      </c>
      <c r="EU31" s="15">
        <f>ET31*0.002635</f>
        <v>1.5841680868874799</v>
      </c>
      <c r="EV31" s="8">
        <f t="shared" si="59"/>
        <v>599.6181419273363</v>
      </c>
      <c r="EW31" s="8">
        <f t="shared" si="103"/>
        <v>508.00186274666697</v>
      </c>
      <c r="EX31">
        <v>7.7209190350125674</v>
      </c>
      <c r="EY31">
        <f t="shared" si="60"/>
        <v>515.72278178167949</v>
      </c>
      <c r="EZ31" s="15">
        <f>EY31*0.002635</f>
        <v>1.3589295299947255</v>
      </c>
      <c r="FA31" s="8">
        <f t="shared" si="61"/>
        <v>514.36385225168476</v>
      </c>
      <c r="FB31" s="8">
        <f t="shared" si="104"/>
        <v>560.44710061928458</v>
      </c>
      <c r="FC31">
        <v>8.8550706691918819</v>
      </c>
      <c r="FD31">
        <f t="shared" si="62"/>
        <v>569.30217128847642</v>
      </c>
      <c r="FE31" s="15">
        <f>FD31*0.002635</f>
        <v>1.5001112213451355</v>
      </c>
      <c r="FF31" s="8">
        <f t="shared" si="63"/>
        <v>567.80206006713126</v>
      </c>
      <c r="FG31" s="8">
        <f t="shared" si="105"/>
        <v>613.9734532997827</v>
      </c>
      <c r="FH31">
        <v>9.9183378262349908</v>
      </c>
      <c r="FI31">
        <f t="shared" si="64"/>
        <v>623.89179112601767</v>
      </c>
      <c r="FJ31" s="15">
        <f>FI31*0.002635</f>
        <v>1.6439548696170567</v>
      </c>
      <c r="FK31" s="8">
        <f t="shared" si="65"/>
        <v>622.24783625640066</v>
      </c>
      <c r="FL31" s="8">
        <f t="shared" si="106"/>
        <v>311.56557389303913</v>
      </c>
      <c r="FM31">
        <v>5.2504976218138468</v>
      </c>
      <c r="FN31">
        <f t="shared" si="66"/>
        <v>316.81607151485298</v>
      </c>
      <c r="FO31" s="15">
        <f>FN31*0.002635</f>
        <v>0.83481034844163771</v>
      </c>
      <c r="FP31" s="8">
        <f t="shared" si="67"/>
        <v>315.98126116641134</v>
      </c>
      <c r="FQ31" s="8">
        <f t="shared" si="107"/>
        <v>551.79861790207212</v>
      </c>
      <c r="FR31">
        <v>8.7110404646860928</v>
      </c>
      <c r="FS31">
        <f t="shared" si="68"/>
        <v>560.50965836675823</v>
      </c>
      <c r="FT31" s="15">
        <f>FS31*0.002635</f>
        <v>1.4769429497964079</v>
      </c>
      <c r="FU31" s="8">
        <f t="shared" si="69"/>
        <v>559.03271541696188</v>
      </c>
      <c r="FV31" s="8">
        <f t="shared" si="108"/>
        <v>796.20449328565314</v>
      </c>
      <c r="FW31">
        <v>11.894739880128567</v>
      </c>
      <c r="FX31">
        <f t="shared" si="70"/>
        <v>808.0992331657817</v>
      </c>
      <c r="FY31" s="15">
        <f>FX31*0.002635</f>
        <v>2.1293414793918348</v>
      </c>
      <c r="FZ31" s="8">
        <f t="shared" si="71"/>
        <v>805.96989168638981</v>
      </c>
      <c r="GA31" s="8">
        <f t="shared" si="109"/>
        <v>956.05489526251051</v>
      </c>
      <c r="GB31">
        <v>13.786431855720062</v>
      </c>
      <c r="GC31">
        <f t="shared" si="72"/>
        <v>969.84132711823054</v>
      </c>
      <c r="GD31" s="15">
        <f>GC31*0.002635</f>
        <v>2.5555318969565377</v>
      </c>
      <c r="GE31" s="8">
        <f t="shared" si="73"/>
        <v>967.28579522127404</v>
      </c>
      <c r="GF31" s="8">
        <f t="shared" si="110"/>
        <v>1118.1740633539755</v>
      </c>
    </row>
    <row r="32" spans="1:188" x14ac:dyDescent="0.3">
      <c r="A32" s="15">
        <v>46</v>
      </c>
      <c r="C32">
        <v>1075</v>
      </c>
      <c r="D32" s="12">
        <v>38.8125</v>
      </c>
      <c r="E32">
        <f t="shared" si="0"/>
        <v>1113.8125</v>
      </c>
      <c r="F32" s="15">
        <f>E32*0.002635</f>
        <v>2.9348959375000003</v>
      </c>
      <c r="G32" s="8">
        <f t="shared" si="1"/>
        <v>1110.8776040625</v>
      </c>
      <c r="H32" s="8">
        <f t="shared" si="74"/>
        <v>1110.8776040625</v>
      </c>
      <c r="I32" s="12">
        <v>38.8125</v>
      </c>
      <c r="J32" s="7">
        <f t="shared" si="2"/>
        <v>1149.6901040625</v>
      </c>
      <c r="K32" s="15">
        <f>J32*0.002635</f>
        <v>3.0294334242046879</v>
      </c>
      <c r="L32" s="8">
        <f t="shared" si="3"/>
        <v>1146.6606706382954</v>
      </c>
      <c r="M32" s="8">
        <f t="shared" si="75"/>
        <v>478.47011908359377</v>
      </c>
      <c r="N32" s="13">
        <v>38.8125</v>
      </c>
      <c r="O32">
        <f t="shared" si="4"/>
        <v>517.28261908359377</v>
      </c>
      <c r="P32" s="15">
        <f>O32*0.002635</f>
        <v>1.3630397012852697</v>
      </c>
      <c r="Q32" s="8">
        <f t="shared" si="5"/>
        <v>515.91957938230848</v>
      </c>
      <c r="R32" s="8">
        <f t="shared" si="76"/>
        <v>508.257038714023</v>
      </c>
      <c r="S32" s="13">
        <v>38.8125</v>
      </c>
      <c r="T32">
        <f t="shared" si="6"/>
        <v>547.069538714023</v>
      </c>
      <c r="U32" s="15">
        <f>T32*0.002635</f>
        <v>1.4415282345114506</v>
      </c>
      <c r="V32" s="8">
        <f t="shared" si="7"/>
        <v>545.62801047951154</v>
      </c>
      <c r="W32" s="8">
        <f t="shared" si="77"/>
        <v>536.99634253576062</v>
      </c>
      <c r="X32" s="13">
        <v>38.8125</v>
      </c>
      <c r="Y32">
        <f t="shared" si="8"/>
        <v>575.80884253576062</v>
      </c>
      <c r="Z32" s="15">
        <f>Y32*0.002635</f>
        <v>1.5172563000817294</v>
      </c>
      <c r="AA32" s="8">
        <f t="shared" si="9"/>
        <v>574.29158623567889</v>
      </c>
      <c r="AB32" s="8">
        <f t="shared" si="78"/>
        <v>566.67352549721704</v>
      </c>
      <c r="AC32" s="13">
        <v>38.8125</v>
      </c>
      <c r="AD32">
        <f t="shared" si="10"/>
        <v>605.48602549721704</v>
      </c>
      <c r="AE32" s="15">
        <f>AD32*0.002635</f>
        <v>1.5954556771851671</v>
      </c>
      <c r="AF32" s="8">
        <f t="shared" si="11"/>
        <v>603.89056982003183</v>
      </c>
      <c r="AG32" s="8">
        <f t="shared" si="79"/>
        <v>596.29506374062066</v>
      </c>
      <c r="AH32" s="13">
        <v>38.8125</v>
      </c>
      <c r="AI32">
        <f t="shared" si="12"/>
        <v>635.10756374062066</v>
      </c>
      <c r="AJ32" s="15">
        <f>AI32*0.002635</f>
        <v>1.6735084304565355</v>
      </c>
      <c r="AK32" s="8">
        <f t="shared" si="13"/>
        <v>633.43405531016413</v>
      </c>
      <c r="AL32" s="8">
        <f t="shared" si="80"/>
        <v>536.60516853741467</v>
      </c>
      <c r="AM32" s="13">
        <v>38.8125</v>
      </c>
      <c r="AN32">
        <f t="shared" si="14"/>
        <v>575.41766853741467</v>
      </c>
      <c r="AO32" s="15">
        <f>AN32*0.002635</f>
        <v>1.5162255565960878</v>
      </c>
      <c r="AP32" s="8">
        <f t="shared" si="15"/>
        <v>573.90144298081862</v>
      </c>
      <c r="AQ32" s="8">
        <f t="shared" si="81"/>
        <v>565.80013357617122</v>
      </c>
      <c r="AR32" s="12">
        <v>35</v>
      </c>
      <c r="AS32">
        <f t="shared" si="16"/>
        <v>600.80013357617122</v>
      </c>
      <c r="AT32" s="15">
        <f>AS32*0.002635</f>
        <v>1.5831083519732112</v>
      </c>
      <c r="AU32" s="8">
        <f t="shared" si="17"/>
        <v>599.21702522419798</v>
      </c>
      <c r="AV32" s="8">
        <f t="shared" si="82"/>
        <v>583.85985381230012</v>
      </c>
      <c r="AW32" s="12">
        <v>25.95703125</v>
      </c>
      <c r="AX32">
        <f t="shared" si="18"/>
        <v>609.81688506230012</v>
      </c>
      <c r="AY32" s="15">
        <f>AX32*0.002635</f>
        <v>1.606867492139161</v>
      </c>
      <c r="AZ32" s="8">
        <f t="shared" si="19"/>
        <v>608.21001757016097</v>
      </c>
      <c r="BA32" s="8">
        <f t="shared" si="83"/>
        <v>607.21843653162875</v>
      </c>
      <c r="BB32" s="12">
        <v>24.334716796875</v>
      </c>
      <c r="BC32">
        <f t="shared" si="20"/>
        <v>631.55315332850375</v>
      </c>
      <c r="BD32" s="15">
        <f>BC32*0.002635</f>
        <v>1.6641425590206076</v>
      </c>
      <c r="BE32" s="8">
        <f t="shared" si="21"/>
        <v>629.88901076948309</v>
      </c>
      <c r="BF32" s="8">
        <f t="shared" si="84"/>
        <v>629.91251686153691</v>
      </c>
      <c r="BG32">
        <v>22.813796997070313</v>
      </c>
      <c r="BH32">
        <f t="shared" si="22"/>
        <v>652.72631385860723</v>
      </c>
      <c r="BI32" s="15">
        <f>BH32*0.002635</f>
        <v>1.7199338370174302</v>
      </c>
      <c r="BJ32" s="8">
        <f t="shared" si="23"/>
        <v>651.00638002158985</v>
      </c>
      <c r="BK32" s="8">
        <f t="shared" si="85"/>
        <v>666.40534726237274</v>
      </c>
      <c r="BL32">
        <v>21.387934684753418</v>
      </c>
      <c r="BM32">
        <f t="shared" si="24"/>
        <v>687.79328194712616</v>
      </c>
      <c r="BN32" s="15">
        <f>BM32*0.002635</f>
        <v>1.8123352979306775</v>
      </c>
      <c r="BO32" s="8">
        <f t="shared" si="25"/>
        <v>685.98094664919552</v>
      </c>
      <c r="BP32" s="8">
        <f t="shared" si="86"/>
        <v>695.56686080799466</v>
      </c>
      <c r="BQ32">
        <v>20.051188766956329</v>
      </c>
      <c r="BR32">
        <f t="shared" si="26"/>
        <v>715.61804957495099</v>
      </c>
      <c r="BS32" s="15">
        <f>BR32*0.002635</f>
        <v>1.885653560629996</v>
      </c>
      <c r="BT32" s="8">
        <f t="shared" si="27"/>
        <v>713.73239601432101</v>
      </c>
      <c r="BU32" s="8">
        <f t="shared" si="87"/>
        <v>720.50936144000605</v>
      </c>
      <c r="BV32">
        <v>18.416089005768299</v>
      </c>
      <c r="BW32">
        <f t="shared" si="28"/>
        <v>738.92545044577435</v>
      </c>
      <c r="BX32" s="15">
        <f>BW32*0.002635</f>
        <v>1.9470685619246155</v>
      </c>
      <c r="BY32" s="8">
        <f t="shared" si="29"/>
        <v>736.97838188384969</v>
      </c>
      <c r="BZ32" s="8">
        <f t="shared" si="88"/>
        <v>747.35464409414817</v>
      </c>
      <c r="CA32">
        <v>17.26508344290778</v>
      </c>
      <c r="CB32">
        <f t="shared" si="30"/>
        <v>764.61972753705595</v>
      </c>
      <c r="CC32" s="15">
        <f>CB32*0.002635</f>
        <v>2.0147729820601428</v>
      </c>
      <c r="CD32" s="8">
        <f t="shared" si="31"/>
        <v>762.60495455499586</v>
      </c>
      <c r="CE32" s="8">
        <f t="shared" si="89"/>
        <v>773.03555415394874</v>
      </c>
      <c r="CF32">
        <v>16.186015727726044</v>
      </c>
      <c r="CG32">
        <f t="shared" si="32"/>
        <v>789.22156988167478</v>
      </c>
      <c r="CH32" s="15">
        <f>CG32*0.002635</f>
        <v>2.0795988366382132</v>
      </c>
      <c r="CI32" s="8">
        <f t="shared" si="33"/>
        <v>787.1419710450366</v>
      </c>
      <c r="CJ32" s="8">
        <f t="shared" si="90"/>
        <v>793.73059292097821</v>
      </c>
      <c r="CK32">
        <v>15.174389744743166</v>
      </c>
      <c r="CL32">
        <f t="shared" si="34"/>
        <v>808.90498266572138</v>
      </c>
      <c r="CM32" s="15">
        <f>CL32*0.002635</f>
        <v>2.1314646293241761</v>
      </c>
      <c r="CN32" s="8">
        <f t="shared" si="35"/>
        <v>806.77351803639715</v>
      </c>
      <c r="CO32" s="8">
        <f t="shared" si="91"/>
        <v>824.15054390228238</v>
      </c>
      <c r="CP32">
        <v>14.225990385696718</v>
      </c>
      <c r="CQ32">
        <f t="shared" si="36"/>
        <v>838.3765342879791</v>
      </c>
      <c r="CR32" s="15">
        <f>CQ32*0.002635</f>
        <v>2.2091221678488249</v>
      </c>
      <c r="CS32" s="8">
        <f t="shared" si="37"/>
        <v>836.16741212013028</v>
      </c>
      <c r="CT32" s="8">
        <f t="shared" si="92"/>
        <v>920.92424207655461</v>
      </c>
      <c r="CU32">
        <v>17.516160397135216</v>
      </c>
      <c r="CV32">
        <f t="shared" si="38"/>
        <v>938.4404024736898</v>
      </c>
      <c r="CW32" s="15">
        <f>CV32*0.002635</f>
        <v>2.4727904605181728</v>
      </c>
      <c r="CX32" s="8">
        <f t="shared" si="39"/>
        <v>935.96761201317167</v>
      </c>
      <c r="CY32" s="8">
        <f t="shared" si="93"/>
        <v>944.24379591217212</v>
      </c>
      <c r="CZ32">
        <v>16.421400372314267</v>
      </c>
      <c r="DA32">
        <f t="shared" si="40"/>
        <v>960.66519628448634</v>
      </c>
      <c r="DB32" s="15">
        <f>DA32*0.002635</f>
        <v>2.5313527922096215</v>
      </c>
      <c r="DC32" s="8">
        <f t="shared" si="41"/>
        <v>958.1338434922767</v>
      </c>
      <c r="DD32" s="8">
        <f t="shared" si="94"/>
        <v>966.4689138419327</v>
      </c>
      <c r="DE32">
        <v>15.395062849044624</v>
      </c>
      <c r="DF32">
        <f t="shared" si="42"/>
        <v>981.86397669097732</v>
      </c>
      <c r="DG32" s="15">
        <f>DF32*0.002635</f>
        <v>2.5872115785807255</v>
      </c>
      <c r="DH32" s="8">
        <f t="shared" si="43"/>
        <v>979.27676511239656</v>
      </c>
      <c r="DI32" s="8">
        <f t="shared" si="95"/>
        <v>954.58750274553506</v>
      </c>
      <c r="DJ32">
        <v>14.432871420979335</v>
      </c>
      <c r="DK32">
        <f t="shared" si="44"/>
        <v>969.02037416651444</v>
      </c>
      <c r="DL32" s="15">
        <f>DK32*0.002635</f>
        <v>2.5533686859287656</v>
      </c>
      <c r="DM32" s="8">
        <f t="shared" si="45"/>
        <v>966.46700548058573</v>
      </c>
      <c r="DN32" s="8">
        <f t="shared" si="96"/>
        <v>963.17042022104056</v>
      </c>
      <c r="DO32">
        <v>13.530816957168128</v>
      </c>
      <c r="DP32">
        <f t="shared" si="46"/>
        <v>976.70123717820866</v>
      </c>
      <c r="DQ32" s="15">
        <f>DP32*0.002635</f>
        <v>2.5736077599645801</v>
      </c>
      <c r="DR32" s="8">
        <f t="shared" si="47"/>
        <v>974.12762941824406</v>
      </c>
      <c r="DS32" s="8">
        <f t="shared" si="97"/>
        <v>1035.1870361548597</v>
      </c>
      <c r="DT32">
        <v>14.910604212668822</v>
      </c>
      <c r="DU32">
        <f t="shared" si="48"/>
        <v>1050.0976403675286</v>
      </c>
      <c r="DV32" s="15">
        <f>DU32*0.002635</f>
        <v>2.767007282368438</v>
      </c>
      <c r="DW32" s="8">
        <f t="shared" si="49"/>
        <v>1047.3306330851601</v>
      </c>
      <c r="DX32" s="8">
        <f t="shared" si="98"/>
        <v>1038.3913908534837</v>
      </c>
      <c r="DY32">
        <v>13.97869144937702</v>
      </c>
      <c r="DZ32">
        <f t="shared" si="50"/>
        <v>1052.3700823028607</v>
      </c>
      <c r="EA32" s="15">
        <f>DZ32*0.002635</f>
        <v>2.7729951668680384</v>
      </c>
      <c r="EB32" s="8">
        <f t="shared" si="51"/>
        <v>1049.5970871359928</v>
      </c>
      <c r="EC32" s="8">
        <f t="shared" si="99"/>
        <v>1040.6824152420616</v>
      </c>
      <c r="ED32">
        <v>13.105023233790957</v>
      </c>
      <c r="EE32">
        <f t="shared" si="52"/>
        <v>1053.7874384758525</v>
      </c>
      <c r="EF32" s="15">
        <f>EE32*0.002635</f>
        <v>2.7767299003838715</v>
      </c>
      <c r="EG32" s="8">
        <f t="shared" si="53"/>
        <v>1051.0107085754687</v>
      </c>
      <c r="EH32" s="8">
        <f t="shared" si="100"/>
        <v>792.67977630863379</v>
      </c>
      <c r="EI32">
        <v>12.285959281679023</v>
      </c>
      <c r="EJ32">
        <f t="shared" si="54"/>
        <v>804.96573559031276</v>
      </c>
      <c r="EK32" s="15">
        <f>EJ32*0.002635</f>
        <v>2.1210847132804744</v>
      </c>
      <c r="EL32" s="8">
        <f t="shared" si="55"/>
        <v>802.84465087703234</v>
      </c>
      <c r="EM32" s="8">
        <f t="shared" si="101"/>
        <v>765.15243294642698</v>
      </c>
      <c r="EN32">
        <v>11.518086826574084</v>
      </c>
      <c r="EO32">
        <f t="shared" si="56"/>
        <v>776.67051977300105</v>
      </c>
      <c r="EP32" s="15">
        <f>EO32*0.002635</f>
        <v>2.046526819601858</v>
      </c>
      <c r="EQ32" s="8">
        <f t="shared" si="57"/>
        <v>774.62399295339924</v>
      </c>
      <c r="ER32" s="8">
        <f t="shared" si="102"/>
        <v>620.23933799414397</v>
      </c>
      <c r="ES32">
        <v>8.2356469706800723</v>
      </c>
      <c r="ET32">
        <f t="shared" si="58"/>
        <v>628.47498496482399</v>
      </c>
      <c r="EU32" s="15">
        <f>ET32*0.002635</f>
        <v>1.6560315853823113</v>
      </c>
      <c r="EV32" s="8">
        <f t="shared" si="59"/>
        <v>626.81895337944172</v>
      </c>
      <c r="EW32" s="8">
        <f t="shared" si="103"/>
        <v>599.6181419273363</v>
      </c>
      <c r="EX32">
        <v>7.7209190350125674</v>
      </c>
      <c r="EY32">
        <f t="shared" si="60"/>
        <v>607.33906096234887</v>
      </c>
      <c r="EZ32" s="15">
        <f>EY32*0.002635</f>
        <v>1.6003384256357893</v>
      </c>
      <c r="FA32" s="8">
        <f t="shared" si="61"/>
        <v>605.73872253671311</v>
      </c>
      <c r="FB32" s="8">
        <f t="shared" si="104"/>
        <v>514.36385225168476</v>
      </c>
      <c r="FC32">
        <v>7.2383615953242817</v>
      </c>
      <c r="FD32">
        <f t="shared" si="62"/>
        <v>521.60221384700901</v>
      </c>
      <c r="FE32" s="15">
        <f>FD32*0.002635</f>
        <v>1.3744218334868687</v>
      </c>
      <c r="FF32" s="8">
        <f t="shared" si="63"/>
        <v>520.22779201352216</v>
      </c>
      <c r="FG32" s="8">
        <f t="shared" si="105"/>
        <v>567.80206006713126</v>
      </c>
      <c r="FH32">
        <v>8.3016287523673888</v>
      </c>
      <c r="FI32">
        <f t="shared" si="64"/>
        <v>576.10368881949864</v>
      </c>
      <c r="FJ32" s="15">
        <f>FI32*0.002635</f>
        <v>1.5180332200393791</v>
      </c>
      <c r="FK32" s="8">
        <f t="shared" si="65"/>
        <v>574.5856555994593</v>
      </c>
      <c r="FL32" s="8">
        <f t="shared" si="106"/>
        <v>622.24783625640066</v>
      </c>
      <c r="FM32">
        <v>9.298441712095304</v>
      </c>
      <c r="FN32">
        <f t="shared" si="66"/>
        <v>631.54627796849593</v>
      </c>
      <c r="FO32" s="15">
        <f>FN32*0.002635</f>
        <v>1.664124442446987</v>
      </c>
      <c r="FP32" s="8">
        <f t="shared" si="67"/>
        <v>629.88215352604891</v>
      </c>
      <c r="FQ32" s="8">
        <f t="shared" si="107"/>
        <v>315.98126116641134</v>
      </c>
      <c r="FR32">
        <v>4.9223415204504812</v>
      </c>
      <c r="FS32">
        <f t="shared" si="68"/>
        <v>320.9036026868618</v>
      </c>
      <c r="FT32" s="15">
        <f>FS32*0.002635</f>
        <v>0.84558099307988088</v>
      </c>
      <c r="FU32" s="8">
        <f t="shared" si="69"/>
        <v>320.05802169378194</v>
      </c>
      <c r="FV32" s="8">
        <f t="shared" si="108"/>
        <v>559.03271541696188</v>
      </c>
      <c r="FW32">
        <v>8.1666004356432111</v>
      </c>
      <c r="FX32">
        <f t="shared" si="70"/>
        <v>567.19931585260508</v>
      </c>
      <c r="FY32" s="15">
        <f>FX32*0.002635</f>
        <v>1.4945701972716146</v>
      </c>
      <c r="FZ32" s="8">
        <f t="shared" si="71"/>
        <v>565.70474565533345</v>
      </c>
      <c r="GA32" s="8">
        <f t="shared" si="109"/>
        <v>805.96989168638981</v>
      </c>
      <c r="GB32">
        <v>11.151318637620532</v>
      </c>
      <c r="GC32">
        <f t="shared" si="72"/>
        <v>817.12121032401035</v>
      </c>
      <c r="GD32" s="15">
        <f>GC32*0.002635</f>
        <v>2.1531143892037674</v>
      </c>
      <c r="GE32" s="8">
        <f t="shared" si="73"/>
        <v>814.96809593480657</v>
      </c>
      <c r="GF32" s="8">
        <f t="shared" si="110"/>
        <v>967.28579522127404</v>
      </c>
    </row>
    <row r="33" spans="1:188" x14ac:dyDescent="0.3">
      <c r="A33" s="15">
        <v>47</v>
      </c>
      <c r="C33">
        <v>1076</v>
      </c>
      <c r="D33" s="12">
        <v>38.8125</v>
      </c>
      <c r="E33">
        <f t="shared" si="0"/>
        <v>1114.8125</v>
      </c>
      <c r="F33" s="15">
        <f>E33*0.002635</f>
        <v>2.9375309375000001</v>
      </c>
      <c r="G33" s="8">
        <f t="shared" si="1"/>
        <v>1111.8749690625</v>
      </c>
      <c r="H33" s="8">
        <f t="shared" si="74"/>
        <v>1110.8776040625</v>
      </c>
      <c r="I33" s="12">
        <v>38.8125</v>
      </c>
      <c r="J33" s="7">
        <f t="shared" si="2"/>
        <v>1149.6901040625</v>
      </c>
      <c r="K33" s="15">
        <f>J33*0.002635</f>
        <v>3.0294334242046879</v>
      </c>
      <c r="L33" s="8">
        <f t="shared" si="3"/>
        <v>1146.6606706382954</v>
      </c>
      <c r="M33" s="8">
        <f t="shared" si="75"/>
        <v>1146.6606706382954</v>
      </c>
      <c r="N33" s="13">
        <v>38.8125</v>
      </c>
      <c r="O33">
        <f t="shared" si="4"/>
        <v>1185.4731706382954</v>
      </c>
      <c r="P33" s="15">
        <f>O33*0.002635</f>
        <v>3.1237218046319088</v>
      </c>
      <c r="Q33" s="8">
        <f t="shared" si="5"/>
        <v>1182.3494488336635</v>
      </c>
      <c r="R33" s="8">
        <f t="shared" si="76"/>
        <v>515.91957938230848</v>
      </c>
      <c r="S33" s="13">
        <v>38.8125</v>
      </c>
      <c r="T33">
        <f t="shared" si="6"/>
        <v>554.73207938230848</v>
      </c>
      <c r="U33" s="15">
        <f>T33*0.002635</f>
        <v>1.4617190291723829</v>
      </c>
      <c r="V33" s="8">
        <f t="shared" si="7"/>
        <v>553.27036035313608</v>
      </c>
      <c r="W33" s="8">
        <f t="shared" si="77"/>
        <v>545.62801047951154</v>
      </c>
      <c r="X33" s="13">
        <v>38.8125</v>
      </c>
      <c r="Y33">
        <f t="shared" si="8"/>
        <v>584.44051047951154</v>
      </c>
      <c r="Z33" s="15">
        <f>Y33*0.002635</f>
        <v>1.5400007451135129</v>
      </c>
      <c r="AA33" s="8">
        <f t="shared" si="9"/>
        <v>582.90050973439804</v>
      </c>
      <c r="AB33" s="8">
        <f t="shared" si="78"/>
        <v>574.29158623567889</v>
      </c>
      <c r="AC33" s="13">
        <v>38.8125</v>
      </c>
      <c r="AD33">
        <f t="shared" si="10"/>
        <v>613.10408623567889</v>
      </c>
      <c r="AE33" s="15">
        <f>AD33*0.002635</f>
        <v>1.615529267231014</v>
      </c>
      <c r="AF33" s="8">
        <f t="shared" si="11"/>
        <v>611.48855696844782</v>
      </c>
      <c r="AG33" s="8">
        <f t="shared" si="79"/>
        <v>603.89056982003183</v>
      </c>
      <c r="AH33" s="13">
        <v>38.8125</v>
      </c>
      <c r="AI33">
        <f t="shared" si="12"/>
        <v>642.70306982003183</v>
      </c>
      <c r="AJ33" s="15">
        <f>AI33*0.002635</f>
        <v>1.6935225889757839</v>
      </c>
      <c r="AK33" s="8">
        <f t="shared" si="13"/>
        <v>641.00954723105599</v>
      </c>
      <c r="AL33" s="8">
        <f t="shared" si="80"/>
        <v>633.43405531016413</v>
      </c>
      <c r="AM33" s="13">
        <v>38.8125</v>
      </c>
      <c r="AN33">
        <f t="shared" si="14"/>
        <v>672.24655531016413</v>
      </c>
      <c r="AO33" s="15">
        <f>AN33*0.002635</f>
        <v>1.7713696732422826</v>
      </c>
      <c r="AP33" s="8">
        <f t="shared" si="15"/>
        <v>670.47518563692188</v>
      </c>
      <c r="AQ33" s="8">
        <f t="shared" si="81"/>
        <v>573.90144298081862</v>
      </c>
      <c r="AR33" s="12">
        <v>35</v>
      </c>
      <c r="AS33">
        <f t="shared" si="16"/>
        <v>608.90144298081862</v>
      </c>
      <c r="AT33" s="15">
        <f>AS33*0.002635</f>
        <v>1.6044553022544572</v>
      </c>
      <c r="AU33" s="8">
        <f t="shared" si="17"/>
        <v>607.29698767856416</v>
      </c>
      <c r="AV33" s="8">
        <f t="shared" si="82"/>
        <v>599.21702522419798</v>
      </c>
      <c r="AW33" s="12">
        <v>32.8125</v>
      </c>
      <c r="AX33">
        <f t="shared" si="18"/>
        <v>632.02952522419798</v>
      </c>
      <c r="AY33" s="15">
        <f>AX33*0.002635</f>
        <v>1.6653977989657618</v>
      </c>
      <c r="AZ33" s="8">
        <f t="shared" si="19"/>
        <v>630.36412742523225</v>
      </c>
      <c r="BA33" s="8">
        <f t="shared" si="83"/>
        <v>608.21001757016097</v>
      </c>
      <c r="BB33" s="12">
        <v>24.334716796875</v>
      </c>
      <c r="BC33">
        <f t="shared" si="20"/>
        <v>632.54473436703597</v>
      </c>
      <c r="BD33" s="15">
        <f>BC33*0.002635</f>
        <v>1.66675537505714</v>
      </c>
      <c r="BE33" s="8">
        <f t="shared" si="21"/>
        <v>630.87797899197881</v>
      </c>
      <c r="BF33" s="8">
        <f t="shared" si="84"/>
        <v>629.88901076948309</v>
      </c>
      <c r="BG33">
        <v>22.813796997070313</v>
      </c>
      <c r="BH33">
        <f t="shared" si="22"/>
        <v>652.70280776655341</v>
      </c>
      <c r="BI33" s="15">
        <f>BH33*0.002635</f>
        <v>1.7198718984648684</v>
      </c>
      <c r="BJ33" s="8">
        <f t="shared" si="23"/>
        <v>650.98293586808859</v>
      </c>
      <c r="BK33" s="8">
        <f t="shared" si="85"/>
        <v>651.00638002158985</v>
      </c>
      <c r="BL33">
        <v>21.387934684753418</v>
      </c>
      <c r="BM33">
        <f t="shared" si="24"/>
        <v>672.39431470634327</v>
      </c>
      <c r="BN33" s="15">
        <f>BM33*0.002635</f>
        <v>1.7717590192512147</v>
      </c>
      <c r="BO33" s="8">
        <f t="shared" si="25"/>
        <v>670.62255568709202</v>
      </c>
      <c r="BP33" s="8">
        <f t="shared" si="86"/>
        <v>685.98094664919552</v>
      </c>
      <c r="BQ33">
        <v>20.051188766956329</v>
      </c>
      <c r="BR33">
        <f t="shared" si="26"/>
        <v>706.03213541615185</v>
      </c>
      <c r="BS33" s="15">
        <f>BR33*0.002635</f>
        <v>1.8603946768215602</v>
      </c>
      <c r="BT33" s="8">
        <f t="shared" si="27"/>
        <v>704.17174073933029</v>
      </c>
      <c r="BU33" s="8">
        <f t="shared" si="87"/>
        <v>713.73239601432101</v>
      </c>
      <c r="BV33">
        <v>18.797989469021559</v>
      </c>
      <c r="BW33">
        <f t="shared" si="28"/>
        <v>732.53038548334257</v>
      </c>
      <c r="BX33" s="15">
        <f>BW33*0.002635</f>
        <v>1.9302175657486078</v>
      </c>
      <c r="BY33" s="8">
        <f t="shared" si="29"/>
        <v>730.60016791759392</v>
      </c>
      <c r="BZ33" s="8">
        <f t="shared" si="88"/>
        <v>736.97838188384969</v>
      </c>
      <c r="CA33">
        <v>17.26508344290778</v>
      </c>
      <c r="CB33">
        <f t="shared" si="30"/>
        <v>754.24346532675747</v>
      </c>
      <c r="CC33" s="15">
        <f>CB33*0.002635</f>
        <v>1.987431531136006</v>
      </c>
      <c r="CD33" s="8">
        <f t="shared" si="31"/>
        <v>752.25603379562142</v>
      </c>
      <c r="CE33" s="8">
        <f t="shared" si="89"/>
        <v>762.60495455499586</v>
      </c>
      <c r="CF33">
        <v>16.186015727726044</v>
      </c>
      <c r="CG33">
        <f t="shared" si="32"/>
        <v>778.7909702827219</v>
      </c>
      <c r="CH33" s="15">
        <f>CG33*0.002635</f>
        <v>2.0521142066949722</v>
      </c>
      <c r="CI33" s="8">
        <f t="shared" si="33"/>
        <v>776.73885607602688</v>
      </c>
      <c r="CJ33" s="8">
        <f t="shared" si="90"/>
        <v>787.1419710450366</v>
      </c>
      <c r="CK33">
        <v>15.174389744743166</v>
      </c>
      <c r="CL33">
        <f t="shared" si="34"/>
        <v>802.31636078977976</v>
      </c>
      <c r="CM33" s="15">
        <f>CL33*0.002635</f>
        <v>2.1141036106810698</v>
      </c>
      <c r="CN33" s="8">
        <f t="shared" si="35"/>
        <v>800.20225717909875</v>
      </c>
      <c r="CO33" s="8">
        <f t="shared" si="91"/>
        <v>806.77351803639715</v>
      </c>
      <c r="CP33">
        <v>14.225990385696718</v>
      </c>
      <c r="CQ33">
        <f t="shared" si="36"/>
        <v>820.99950842209387</v>
      </c>
      <c r="CR33" s="15">
        <f>CQ33*0.002635</f>
        <v>2.1633337046922176</v>
      </c>
      <c r="CS33" s="8">
        <f t="shared" si="37"/>
        <v>818.8361747174016</v>
      </c>
      <c r="CT33" s="8">
        <f t="shared" si="92"/>
        <v>836.16741212013028</v>
      </c>
      <c r="CU33">
        <v>13.336865986590674</v>
      </c>
      <c r="CV33">
        <f t="shared" si="38"/>
        <v>849.5042781067209</v>
      </c>
      <c r="CW33" s="15">
        <f>CV33*0.002635</f>
        <v>2.2384437728112099</v>
      </c>
      <c r="CX33" s="8">
        <f t="shared" si="39"/>
        <v>847.26583433390965</v>
      </c>
      <c r="CY33" s="8">
        <f t="shared" si="93"/>
        <v>935.96761201317167</v>
      </c>
      <c r="CZ33">
        <v>16.421400372314267</v>
      </c>
      <c r="DA33">
        <f t="shared" si="40"/>
        <v>952.3890123854859</v>
      </c>
      <c r="DB33" s="15">
        <f>DA33*0.002635</f>
        <v>2.5095450476357555</v>
      </c>
      <c r="DC33" s="8">
        <f t="shared" si="41"/>
        <v>949.87946733785009</v>
      </c>
      <c r="DD33" s="8">
        <f t="shared" si="94"/>
        <v>958.1338434922767</v>
      </c>
      <c r="DE33">
        <v>15.395062849044624</v>
      </c>
      <c r="DF33">
        <f t="shared" si="42"/>
        <v>973.52890634132132</v>
      </c>
      <c r="DG33" s="15">
        <f>DF33*0.002635</f>
        <v>2.565248668209382</v>
      </c>
      <c r="DH33" s="8">
        <f t="shared" si="43"/>
        <v>970.96365767311192</v>
      </c>
      <c r="DI33" s="8">
        <f t="shared" si="95"/>
        <v>979.27676511239656</v>
      </c>
      <c r="DJ33">
        <v>14.432871420979335</v>
      </c>
      <c r="DK33">
        <f t="shared" si="44"/>
        <v>993.70963653337594</v>
      </c>
      <c r="DL33" s="15">
        <f>DK33*0.002635</f>
        <v>2.6184248922654456</v>
      </c>
      <c r="DM33" s="8">
        <f t="shared" si="45"/>
        <v>991.09121164111048</v>
      </c>
      <c r="DN33" s="8">
        <f t="shared" si="96"/>
        <v>966.46700548058573</v>
      </c>
      <c r="DO33">
        <v>13.530816957168128</v>
      </c>
      <c r="DP33">
        <f t="shared" si="46"/>
        <v>979.99782243775383</v>
      </c>
      <c r="DQ33" s="15">
        <f>DP33*0.002635</f>
        <v>2.5822942621234817</v>
      </c>
      <c r="DR33" s="8">
        <f t="shared" si="47"/>
        <v>977.41552817563036</v>
      </c>
      <c r="DS33" s="8">
        <f t="shared" si="97"/>
        <v>974.12762941824406</v>
      </c>
      <c r="DT33">
        <v>12.68514089734512</v>
      </c>
      <c r="DU33">
        <f t="shared" si="48"/>
        <v>986.8127703155892</v>
      </c>
      <c r="DV33" s="15">
        <f>DU33*0.002635</f>
        <v>2.6002516497815775</v>
      </c>
      <c r="DW33" s="8">
        <f t="shared" si="49"/>
        <v>984.21251866580758</v>
      </c>
      <c r="DX33" s="8">
        <f t="shared" si="98"/>
        <v>1047.3306330851601</v>
      </c>
      <c r="DY33">
        <v>13.97869144937702</v>
      </c>
      <c r="DZ33">
        <f t="shared" si="50"/>
        <v>1061.3093245345372</v>
      </c>
      <c r="EA33" s="15">
        <f>DZ33*0.002635</f>
        <v>2.7965500701485055</v>
      </c>
      <c r="EB33" s="8">
        <f t="shared" si="51"/>
        <v>1058.5127744643887</v>
      </c>
      <c r="EC33" s="8">
        <f t="shared" si="99"/>
        <v>1049.5970871359928</v>
      </c>
      <c r="ED33">
        <v>13.105023233790957</v>
      </c>
      <c r="EE33">
        <f t="shared" si="52"/>
        <v>1062.7021103697837</v>
      </c>
      <c r="EF33" s="15">
        <f>EE33*0.002635</f>
        <v>2.8002200608243801</v>
      </c>
      <c r="EG33" s="8">
        <f t="shared" si="53"/>
        <v>1059.9018903089593</v>
      </c>
      <c r="EH33" s="8">
        <f t="shared" si="100"/>
        <v>1051.0107085754687</v>
      </c>
      <c r="EI33">
        <v>12.285959281679023</v>
      </c>
      <c r="EJ33">
        <f t="shared" si="54"/>
        <v>1063.2966678571477</v>
      </c>
      <c r="EK33" s="15">
        <f>EJ33*0.002635</f>
        <v>2.8017867198035842</v>
      </c>
      <c r="EL33" s="8">
        <f t="shared" si="55"/>
        <v>1060.494881137344</v>
      </c>
      <c r="EM33" s="8">
        <f t="shared" si="101"/>
        <v>802.84465087703234</v>
      </c>
      <c r="EN33">
        <v>11.518086826574084</v>
      </c>
      <c r="EO33">
        <f t="shared" si="56"/>
        <v>814.3627377036064</v>
      </c>
      <c r="EP33" s="15">
        <f>EO33*0.002635</f>
        <v>2.1458458138490029</v>
      </c>
      <c r="EQ33" s="8">
        <f t="shared" si="57"/>
        <v>812.21689188975745</v>
      </c>
      <c r="ER33" s="8">
        <f t="shared" si="102"/>
        <v>774.62399295339924</v>
      </c>
      <c r="ES33">
        <v>10.798206399913203</v>
      </c>
      <c r="ET33">
        <f t="shared" si="58"/>
        <v>785.42219935331241</v>
      </c>
      <c r="EU33" s="15">
        <f>ET33*0.002635</f>
        <v>2.0695874952959783</v>
      </c>
      <c r="EV33" s="8">
        <f t="shared" si="59"/>
        <v>783.35261185801642</v>
      </c>
      <c r="EW33" s="8">
        <f t="shared" si="103"/>
        <v>626.81895337944172</v>
      </c>
      <c r="EX33">
        <v>7.7209190350125674</v>
      </c>
      <c r="EY33">
        <f t="shared" si="60"/>
        <v>634.53987241445429</v>
      </c>
      <c r="EZ33" s="15">
        <f>EY33*0.002635</f>
        <v>1.6720125638120873</v>
      </c>
      <c r="FA33" s="8">
        <f t="shared" si="61"/>
        <v>632.86785985064216</v>
      </c>
      <c r="FB33" s="8">
        <f t="shared" si="104"/>
        <v>605.73872253671311</v>
      </c>
      <c r="FC33">
        <v>7.2383615953242817</v>
      </c>
      <c r="FD33">
        <f t="shared" si="62"/>
        <v>612.97708413203736</v>
      </c>
      <c r="FE33" s="15">
        <f>FD33*0.002635</f>
        <v>1.6151946166879185</v>
      </c>
      <c r="FF33" s="8">
        <f t="shared" si="63"/>
        <v>611.36188951534939</v>
      </c>
      <c r="FG33" s="8">
        <f t="shared" si="105"/>
        <v>520.22779201352216</v>
      </c>
      <c r="FH33">
        <v>6.7859639956165143</v>
      </c>
      <c r="FI33">
        <f t="shared" si="64"/>
        <v>527.01375600913866</v>
      </c>
      <c r="FJ33" s="15">
        <f>FI33*0.002635</f>
        <v>1.3886812470840804</v>
      </c>
      <c r="FK33" s="8">
        <f t="shared" si="65"/>
        <v>525.62507476205462</v>
      </c>
      <c r="FL33" s="8">
        <f t="shared" si="106"/>
        <v>574.5856555994593</v>
      </c>
      <c r="FM33">
        <v>7.7827769553444268</v>
      </c>
      <c r="FN33">
        <f t="shared" si="66"/>
        <v>582.36843255480369</v>
      </c>
      <c r="FO33" s="15">
        <f>FN33*0.002635</f>
        <v>1.5345408197819079</v>
      </c>
      <c r="FP33" s="8">
        <f t="shared" si="67"/>
        <v>580.83389173502178</v>
      </c>
      <c r="FQ33" s="8">
        <f t="shared" si="107"/>
        <v>629.88215352604891</v>
      </c>
      <c r="FR33">
        <v>8.717289105089348</v>
      </c>
      <c r="FS33">
        <f t="shared" si="68"/>
        <v>638.59944263113823</v>
      </c>
      <c r="FT33" s="15">
        <f>FS33*0.002635</f>
        <v>1.6827095313330493</v>
      </c>
      <c r="FU33" s="8">
        <f t="shared" si="69"/>
        <v>636.91673309980513</v>
      </c>
      <c r="FV33" s="8">
        <f t="shared" si="108"/>
        <v>320.05802169378194</v>
      </c>
      <c r="FW33">
        <v>4.6146951754223258</v>
      </c>
      <c r="FX33">
        <f t="shared" si="70"/>
        <v>324.67271686920424</v>
      </c>
      <c r="FY33" s="15">
        <f>FX33*0.002635</f>
        <v>0.85551260895035319</v>
      </c>
      <c r="FZ33" s="8">
        <f t="shared" si="71"/>
        <v>323.8172042602539</v>
      </c>
      <c r="GA33" s="8">
        <f t="shared" si="109"/>
        <v>565.70474565533345</v>
      </c>
      <c r="GB33">
        <v>7.6561879084155109</v>
      </c>
      <c r="GC33">
        <f t="shared" si="72"/>
        <v>573.36093356374897</v>
      </c>
      <c r="GD33" s="15">
        <f>GC33*0.002635</f>
        <v>1.5108060599404787</v>
      </c>
      <c r="GE33" s="8">
        <f t="shared" si="73"/>
        <v>571.85012750380849</v>
      </c>
      <c r="GF33" s="8">
        <f t="shared" si="110"/>
        <v>814.96809593480657</v>
      </c>
    </row>
    <row r="34" spans="1:188" x14ac:dyDescent="0.3">
      <c r="A34" s="15">
        <v>48</v>
      </c>
      <c r="C34">
        <v>1076</v>
      </c>
      <c r="D34" s="12">
        <v>38.8125</v>
      </c>
      <c r="E34">
        <f t="shared" si="0"/>
        <v>1114.8125</v>
      </c>
      <c r="F34" s="15">
        <f>E34*0.002635</f>
        <v>2.9375309375000001</v>
      </c>
      <c r="G34" s="8">
        <f t="shared" si="1"/>
        <v>1111.8749690625</v>
      </c>
      <c r="H34" s="8">
        <f t="shared" si="74"/>
        <v>1111.8749690625</v>
      </c>
      <c r="I34" s="12">
        <v>38.8125</v>
      </c>
      <c r="J34" s="7">
        <f t="shared" si="2"/>
        <v>1150.6874690625</v>
      </c>
      <c r="K34" s="15">
        <f>J34*0.002635</f>
        <v>3.0320614809796878</v>
      </c>
      <c r="L34" s="8">
        <f t="shared" si="3"/>
        <v>1147.6554075815202</v>
      </c>
      <c r="M34" s="8">
        <f t="shared" si="75"/>
        <v>1146.6606706382954</v>
      </c>
      <c r="N34" s="13">
        <v>38.8125</v>
      </c>
      <c r="O34">
        <f t="shared" si="4"/>
        <v>1185.4731706382954</v>
      </c>
      <c r="P34" s="15">
        <f>O34*0.002635</f>
        <v>3.1237218046319088</v>
      </c>
      <c r="Q34" s="8">
        <f t="shared" si="5"/>
        <v>1182.3494488336635</v>
      </c>
      <c r="R34" s="8">
        <f t="shared" si="76"/>
        <v>1182.3494488336635</v>
      </c>
      <c r="S34" s="13">
        <v>38.8125</v>
      </c>
      <c r="T34">
        <f t="shared" si="6"/>
        <v>1221.1619488336635</v>
      </c>
      <c r="U34" s="15">
        <f>T34*0.002635</f>
        <v>3.2177617351767034</v>
      </c>
      <c r="V34" s="8">
        <f t="shared" si="7"/>
        <v>1217.9441870984867</v>
      </c>
      <c r="W34" s="8">
        <f t="shared" si="77"/>
        <v>553.27036035313608</v>
      </c>
      <c r="X34" s="13">
        <v>38.8125</v>
      </c>
      <c r="Y34">
        <f t="shared" si="8"/>
        <v>592.08286035313608</v>
      </c>
      <c r="Z34" s="15">
        <f>Y34*0.002635</f>
        <v>1.5601383370305137</v>
      </c>
      <c r="AA34" s="8">
        <f t="shared" si="9"/>
        <v>590.5227220161056</v>
      </c>
      <c r="AB34" s="8">
        <f t="shared" si="78"/>
        <v>582.90050973439804</v>
      </c>
      <c r="AC34" s="13">
        <v>38.8125</v>
      </c>
      <c r="AD34">
        <f t="shared" si="10"/>
        <v>621.71300973439804</v>
      </c>
      <c r="AE34" s="15">
        <f>AD34*0.002635</f>
        <v>1.6382137806501389</v>
      </c>
      <c r="AF34" s="8">
        <f t="shared" si="11"/>
        <v>620.07479595374787</v>
      </c>
      <c r="AG34" s="8">
        <f t="shared" si="79"/>
        <v>611.48855696844782</v>
      </c>
      <c r="AH34" s="13">
        <v>38.8125</v>
      </c>
      <c r="AI34">
        <f t="shared" si="12"/>
        <v>650.30105696844782</v>
      </c>
      <c r="AJ34" s="15">
        <f>AI34*0.002635</f>
        <v>1.7135432851118602</v>
      </c>
      <c r="AK34" s="8">
        <f t="shared" si="13"/>
        <v>648.58751368333594</v>
      </c>
      <c r="AL34" s="8">
        <f t="shared" si="80"/>
        <v>641.00954723105599</v>
      </c>
      <c r="AM34" s="13">
        <v>38.8125</v>
      </c>
      <c r="AN34">
        <f t="shared" si="14"/>
        <v>679.82204723105599</v>
      </c>
      <c r="AO34" s="15">
        <f>AN34*0.002635</f>
        <v>1.7913310944538328</v>
      </c>
      <c r="AP34" s="8">
        <f t="shared" si="15"/>
        <v>678.03071613660211</v>
      </c>
      <c r="AQ34" s="8">
        <f t="shared" si="81"/>
        <v>670.47518563692188</v>
      </c>
      <c r="AR34" s="12">
        <v>35</v>
      </c>
      <c r="AS34">
        <f t="shared" si="16"/>
        <v>705.47518563692188</v>
      </c>
      <c r="AT34" s="15">
        <f>AS34*0.002635</f>
        <v>1.8589271141532893</v>
      </c>
      <c r="AU34" s="8">
        <f t="shared" si="17"/>
        <v>703.61625852276859</v>
      </c>
      <c r="AV34" s="8">
        <f t="shared" si="82"/>
        <v>607.29698767856416</v>
      </c>
      <c r="AW34" s="12">
        <v>32.8125</v>
      </c>
      <c r="AX34">
        <f t="shared" si="18"/>
        <v>640.10948767856416</v>
      </c>
      <c r="AY34" s="15">
        <f>AX34*0.002635</f>
        <v>1.6866885000330167</v>
      </c>
      <c r="AZ34" s="8">
        <f t="shared" si="19"/>
        <v>638.42279917853114</v>
      </c>
      <c r="BA34" s="8">
        <f t="shared" si="83"/>
        <v>630.36412742523225</v>
      </c>
      <c r="BB34" s="12">
        <v>30.76171875</v>
      </c>
      <c r="BC34">
        <f t="shared" si="20"/>
        <v>661.12584617523225</v>
      </c>
      <c r="BD34" s="15">
        <f>BC34*0.002635</f>
        <v>1.742066604671737</v>
      </c>
      <c r="BE34" s="8">
        <f t="shared" si="21"/>
        <v>659.38377957056048</v>
      </c>
      <c r="BF34" s="8">
        <f t="shared" si="84"/>
        <v>630.87797899197881</v>
      </c>
      <c r="BG34">
        <v>22.813796997070313</v>
      </c>
      <c r="BH34">
        <f t="shared" si="22"/>
        <v>653.69177598904912</v>
      </c>
      <c r="BI34" s="15">
        <f>BH34*0.002635</f>
        <v>1.7224778297311445</v>
      </c>
      <c r="BJ34" s="8">
        <f t="shared" si="23"/>
        <v>651.96929815931799</v>
      </c>
      <c r="BK34" s="8">
        <f t="shared" si="85"/>
        <v>650.98293586808859</v>
      </c>
      <c r="BL34">
        <v>21.387934684753418</v>
      </c>
      <c r="BM34">
        <f t="shared" si="24"/>
        <v>672.37087055284201</v>
      </c>
      <c r="BN34" s="15">
        <f>BM34*0.002635</f>
        <v>1.7716972439067389</v>
      </c>
      <c r="BO34" s="8">
        <f t="shared" si="25"/>
        <v>670.59917330893529</v>
      </c>
      <c r="BP34" s="8">
        <f t="shared" si="86"/>
        <v>670.62255568709202</v>
      </c>
      <c r="BQ34">
        <v>20.051188766956329</v>
      </c>
      <c r="BR34">
        <f t="shared" si="26"/>
        <v>690.67374445404835</v>
      </c>
      <c r="BS34" s="15">
        <f>BR34*0.002635</f>
        <v>1.8199253166364175</v>
      </c>
      <c r="BT34" s="8">
        <f t="shared" si="27"/>
        <v>688.85381913741196</v>
      </c>
      <c r="BU34" s="8">
        <f t="shared" si="87"/>
        <v>704.17174073933029</v>
      </c>
      <c r="BV34">
        <v>18.797989469021559</v>
      </c>
      <c r="BW34">
        <f t="shared" si="28"/>
        <v>722.96973020835185</v>
      </c>
      <c r="BX34" s="15">
        <f>BW34*0.002635</f>
        <v>1.9050252390990072</v>
      </c>
      <c r="BY34" s="8">
        <f t="shared" si="29"/>
        <v>721.06470496925283</v>
      </c>
      <c r="BZ34" s="8">
        <f t="shared" si="88"/>
        <v>730.60016791759392</v>
      </c>
      <c r="CA34">
        <v>17.623115127207711</v>
      </c>
      <c r="CB34">
        <f t="shared" si="30"/>
        <v>748.22328304480163</v>
      </c>
      <c r="CC34" s="15">
        <f>CB34*0.002635</f>
        <v>1.9715683508230524</v>
      </c>
      <c r="CD34" s="8">
        <f t="shared" si="31"/>
        <v>746.25171469397856</v>
      </c>
      <c r="CE34" s="8">
        <f t="shared" si="89"/>
        <v>752.25603379562142</v>
      </c>
      <c r="CF34">
        <v>16.186015727726044</v>
      </c>
      <c r="CG34">
        <f t="shared" si="32"/>
        <v>768.44204952334746</v>
      </c>
      <c r="CH34" s="15">
        <f>CG34*0.002635</f>
        <v>2.0248448004940207</v>
      </c>
      <c r="CI34" s="8">
        <f t="shared" si="33"/>
        <v>766.4172047228534</v>
      </c>
      <c r="CJ34" s="8">
        <f t="shared" si="90"/>
        <v>776.73885607602688</v>
      </c>
      <c r="CK34">
        <v>15.174389744743166</v>
      </c>
      <c r="CL34">
        <f t="shared" si="34"/>
        <v>791.91324582077004</v>
      </c>
      <c r="CM34" s="15">
        <f>CL34*0.002635</f>
        <v>2.086691402737729</v>
      </c>
      <c r="CN34" s="8">
        <f t="shared" si="35"/>
        <v>789.82655441803229</v>
      </c>
      <c r="CO34" s="8">
        <f t="shared" si="91"/>
        <v>800.20225717909875</v>
      </c>
      <c r="CP34">
        <v>14.225990385696718</v>
      </c>
      <c r="CQ34">
        <f t="shared" si="36"/>
        <v>814.42824756479547</v>
      </c>
      <c r="CR34" s="15">
        <f>CQ34*0.002635</f>
        <v>2.1460184323332361</v>
      </c>
      <c r="CS34" s="8">
        <f t="shared" si="37"/>
        <v>812.28222913246225</v>
      </c>
      <c r="CT34" s="8">
        <f t="shared" si="92"/>
        <v>818.8361747174016</v>
      </c>
      <c r="CU34">
        <v>13.336865986590674</v>
      </c>
      <c r="CV34">
        <f t="shared" si="38"/>
        <v>832.17304070399223</v>
      </c>
      <c r="CW34" s="15">
        <f>CV34*0.002635</f>
        <v>2.1927759622550198</v>
      </c>
      <c r="CX34" s="8">
        <f t="shared" si="39"/>
        <v>829.98026474173719</v>
      </c>
      <c r="CY34" s="8">
        <f t="shared" si="93"/>
        <v>847.26583433390965</v>
      </c>
      <c r="CZ34">
        <v>12.503311862428756</v>
      </c>
      <c r="DA34">
        <f t="shared" si="40"/>
        <v>859.7691461963384</v>
      </c>
      <c r="DB34" s="15">
        <f>DA34*0.002635</f>
        <v>2.265491700227352</v>
      </c>
      <c r="DC34" s="8">
        <f t="shared" si="41"/>
        <v>857.50365449611104</v>
      </c>
      <c r="DD34" s="8">
        <f t="shared" si="94"/>
        <v>949.87946733785009</v>
      </c>
      <c r="DE34">
        <v>15.395062849044624</v>
      </c>
      <c r="DF34">
        <f t="shared" si="42"/>
        <v>965.27453018689471</v>
      </c>
      <c r="DG34" s="15">
        <f>DF34*0.002635</f>
        <v>2.5434983870424679</v>
      </c>
      <c r="DH34" s="8">
        <f t="shared" si="43"/>
        <v>962.73103179985219</v>
      </c>
      <c r="DI34" s="8">
        <f t="shared" si="95"/>
        <v>970.96365767311192</v>
      </c>
      <c r="DJ34">
        <v>14.432871420979335</v>
      </c>
      <c r="DK34">
        <f t="shared" si="44"/>
        <v>985.39652909409131</v>
      </c>
      <c r="DL34" s="15">
        <f>DK34*0.002635</f>
        <v>2.5965198541629309</v>
      </c>
      <c r="DM34" s="8">
        <f t="shared" si="45"/>
        <v>982.80000923992839</v>
      </c>
      <c r="DN34" s="8">
        <f t="shared" si="96"/>
        <v>991.09121164111048</v>
      </c>
      <c r="DO34">
        <v>13.530816957168128</v>
      </c>
      <c r="DP34">
        <f t="shared" si="46"/>
        <v>1004.6220285982786</v>
      </c>
      <c r="DQ34" s="15">
        <f>DP34*0.002635</f>
        <v>2.6471790453564643</v>
      </c>
      <c r="DR34" s="8">
        <f t="shared" si="47"/>
        <v>1001.9748495529221</v>
      </c>
      <c r="DS34" s="8">
        <f t="shared" si="97"/>
        <v>977.41552817563036</v>
      </c>
      <c r="DT34">
        <v>12.68514089734512</v>
      </c>
      <c r="DU34">
        <f t="shared" si="48"/>
        <v>990.10066907297551</v>
      </c>
      <c r="DV34" s="15">
        <f>DU34*0.002635</f>
        <v>2.6089152630072907</v>
      </c>
      <c r="DW34" s="8">
        <f t="shared" si="49"/>
        <v>987.49175380996826</v>
      </c>
      <c r="DX34" s="8">
        <f t="shared" si="98"/>
        <v>984.21251866580758</v>
      </c>
      <c r="DY34">
        <v>11.89231959126105</v>
      </c>
      <c r="DZ34">
        <f t="shared" si="50"/>
        <v>996.10483825706865</v>
      </c>
      <c r="EA34" s="15">
        <f>DZ34*0.002635</f>
        <v>2.624736248807376</v>
      </c>
      <c r="EB34" s="8">
        <f t="shared" si="51"/>
        <v>993.48010200826127</v>
      </c>
      <c r="EC34" s="8">
        <f t="shared" si="99"/>
        <v>1058.5127744643887</v>
      </c>
      <c r="ED34">
        <v>13.105023233790957</v>
      </c>
      <c r="EE34">
        <f t="shared" si="52"/>
        <v>1071.6177976981796</v>
      </c>
      <c r="EF34" s="15">
        <f>EE34*0.002635</f>
        <v>2.8237128969347034</v>
      </c>
      <c r="EG34" s="8">
        <f t="shared" si="53"/>
        <v>1068.7940848012449</v>
      </c>
      <c r="EH34" s="8">
        <f t="shared" si="100"/>
        <v>1059.9018903089593</v>
      </c>
      <c r="EI34">
        <v>12.285959281679023</v>
      </c>
      <c r="EJ34">
        <f t="shared" si="54"/>
        <v>1072.1878495906383</v>
      </c>
      <c r="EK34" s="15">
        <f>EJ34*0.002635</f>
        <v>2.8252149836713323</v>
      </c>
      <c r="EL34" s="8">
        <f t="shared" si="55"/>
        <v>1069.362634606967</v>
      </c>
      <c r="EM34" s="8">
        <f t="shared" si="101"/>
        <v>1060.494881137344</v>
      </c>
      <c r="EN34">
        <v>11.518086826574084</v>
      </c>
      <c r="EO34">
        <f t="shared" si="56"/>
        <v>1072.0129679639181</v>
      </c>
      <c r="EP34" s="15">
        <f>EO34*0.002635</f>
        <v>2.8247541705849244</v>
      </c>
      <c r="EQ34" s="8">
        <f t="shared" si="57"/>
        <v>1069.188213793333</v>
      </c>
      <c r="ER34" s="8">
        <f t="shared" si="102"/>
        <v>812.21689188975745</v>
      </c>
      <c r="ES34">
        <v>10.798206399913203</v>
      </c>
      <c r="ET34">
        <f t="shared" si="58"/>
        <v>823.01509828967062</v>
      </c>
      <c r="EU34" s="15">
        <f>ET34*0.002635</f>
        <v>2.1686447839932823</v>
      </c>
      <c r="EV34" s="8">
        <f t="shared" si="59"/>
        <v>820.84645350567735</v>
      </c>
      <c r="EW34" s="8">
        <f t="shared" si="103"/>
        <v>783.35261185801642</v>
      </c>
      <c r="EX34">
        <v>10.123318499918629</v>
      </c>
      <c r="EY34">
        <f t="shared" si="60"/>
        <v>793.475930357935</v>
      </c>
      <c r="EZ34" s="15">
        <f>EY34*0.002635</f>
        <v>2.0908090764931591</v>
      </c>
      <c r="FA34" s="8">
        <f t="shared" si="61"/>
        <v>791.3851212814418</v>
      </c>
      <c r="FB34" s="8">
        <f t="shared" si="104"/>
        <v>632.86785985064216</v>
      </c>
      <c r="FC34">
        <v>7.2383615953242817</v>
      </c>
      <c r="FD34">
        <f t="shared" si="62"/>
        <v>640.10622144596641</v>
      </c>
      <c r="FE34" s="15">
        <f>FD34*0.002635</f>
        <v>1.6866798935101217</v>
      </c>
      <c r="FF34" s="8">
        <f t="shared" si="63"/>
        <v>638.41954155245628</v>
      </c>
      <c r="FG34" s="8">
        <f t="shared" si="105"/>
        <v>611.36188951534939</v>
      </c>
      <c r="FH34">
        <v>6.7859639956165143</v>
      </c>
      <c r="FI34">
        <f t="shared" si="64"/>
        <v>618.14785351096589</v>
      </c>
      <c r="FJ34" s="15">
        <f>FI34*0.002635</f>
        <v>1.6288195940013952</v>
      </c>
      <c r="FK34" s="8">
        <f t="shared" si="65"/>
        <v>616.51903391696453</v>
      </c>
      <c r="FL34" s="8">
        <f t="shared" si="106"/>
        <v>525.62507476205462</v>
      </c>
      <c r="FM34">
        <v>6.3618412458904823</v>
      </c>
      <c r="FN34">
        <f t="shared" si="66"/>
        <v>531.98691600794507</v>
      </c>
      <c r="FO34" s="15">
        <f>FN34*0.002635</f>
        <v>1.4017855236809353</v>
      </c>
      <c r="FP34" s="8">
        <f t="shared" si="67"/>
        <v>530.58513048426414</v>
      </c>
      <c r="FQ34" s="8">
        <f t="shared" si="107"/>
        <v>580.83389173502178</v>
      </c>
      <c r="FR34">
        <v>7.2963533956353999</v>
      </c>
      <c r="FS34">
        <f t="shared" si="68"/>
        <v>588.13024513065716</v>
      </c>
      <c r="FT34" s="15">
        <f>FS34*0.002635</f>
        <v>1.5497231959192816</v>
      </c>
      <c r="FU34" s="8">
        <f t="shared" si="69"/>
        <v>586.58052193473793</v>
      </c>
      <c r="FV34" s="8">
        <f t="shared" si="108"/>
        <v>636.91673309980513</v>
      </c>
      <c r="FW34">
        <v>8.1724585360212636</v>
      </c>
      <c r="FX34">
        <f t="shared" si="70"/>
        <v>645.08919163582641</v>
      </c>
      <c r="FY34" s="15">
        <f>FX34*0.002635</f>
        <v>1.6998100199604027</v>
      </c>
      <c r="FZ34" s="8">
        <f t="shared" si="71"/>
        <v>643.389381615866</v>
      </c>
      <c r="GA34" s="8">
        <f t="shared" si="109"/>
        <v>323.8172042602539</v>
      </c>
      <c r="GB34">
        <v>4.3262767269584304</v>
      </c>
      <c r="GC34">
        <f t="shared" si="72"/>
        <v>328.14348098721234</v>
      </c>
      <c r="GD34" s="15">
        <f>GC34*0.002635</f>
        <v>0.86465807240130454</v>
      </c>
      <c r="GE34" s="8">
        <f t="shared" si="73"/>
        <v>327.27882291481103</v>
      </c>
      <c r="GF34" s="8">
        <f t="shared" si="110"/>
        <v>571.85012750380849</v>
      </c>
    </row>
    <row r="35" spans="1:188" x14ac:dyDescent="0.3">
      <c r="A35" s="15">
        <v>49</v>
      </c>
      <c r="C35">
        <v>1076</v>
      </c>
      <c r="D35" s="12">
        <v>38.8125</v>
      </c>
      <c r="E35">
        <f t="shared" si="0"/>
        <v>1114.8125</v>
      </c>
      <c r="F35" s="15">
        <f>E35*0.002635</f>
        <v>2.9375309375000001</v>
      </c>
      <c r="G35" s="8">
        <f t="shared" si="1"/>
        <v>1111.8749690625</v>
      </c>
      <c r="H35" s="8">
        <f t="shared" si="74"/>
        <v>1111.8749690625</v>
      </c>
      <c r="I35" s="12">
        <v>38.8125</v>
      </c>
      <c r="J35" s="7">
        <f t="shared" si="2"/>
        <v>1150.6874690625</v>
      </c>
      <c r="K35" s="15">
        <f>J35*0.002635</f>
        <v>3.0320614809796878</v>
      </c>
      <c r="L35" s="8">
        <f t="shared" si="3"/>
        <v>1147.6554075815202</v>
      </c>
      <c r="M35" s="8">
        <f t="shared" si="75"/>
        <v>1147.6554075815202</v>
      </c>
      <c r="N35" s="13">
        <v>38.8125</v>
      </c>
      <c r="O35">
        <f t="shared" si="4"/>
        <v>1186.4679075815202</v>
      </c>
      <c r="P35" s="15">
        <f>O35*0.002635</f>
        <v>3.1263429364773061</v>
      </c>
      <c r="Q35" s="8">
        <f t="shared" si="5"/>
        <v>1183.3415646450428</v>
      </c>
      <c r="R35" s="8">
        <f t="shared" si="76"/>
        <v>1182.3494488336635</v>
      </c>
      <c r="S35" s="13">
        <v>38.8125</v>
      </c>
      <c r="T35">
        <f t="shared" si="6"/>
        <v>1221.1619488336635</v>
      </c>
      <c r="U35" s="15">
        <f>T35*0.002635</f>
        <v>3.2177617351767034</v>
      </c>
      <c r="V35" s="8">
        <f t="shared" si="7"/>
        <v>1217.9441870984867</v>
      </c>
      <c r="W35" s="8">
        <f t="shared" si="77"/>
        <v>1217.9441870984867</v>
      </c>
      <c r="X35" s="13">
        <v>38.8125</v>
      </c>
      <c r="Y35">
        <f t="shared" si="8"/>
        <v>1256.7566870984867</v>
      </c>
      <c r="Z35" s="15">
        <f>Y35*0.002635</f>
        <v>3.3115538705045129</v>
      </c>
      <c r="AA35" s="8">
        <f t="shared" si="9"/>
        <v>1253.4451332279823</v>
      </c>
      <c r="AB35" s="8">
        <f t="shared" si="78"/>
        <v>590.5227220161056</v>
      </c>
      <c r="AC35" s="13">
        <v>38.8125</v>
      </c>
      <c r="AD35">
        <f t="shared" si="10"/>
        <v>629.3352220161056</v>
      </c>
      <c r="AE35" s="15">
        <f>AD35*0.002635</f>
        <v>1.6582983100124384</v>
      </c>
      <c r="AF35" s="8">
        <f t="shared" si="11"/>
        <v>627.67692370609313</v>
      </c>
      <c r="AG35" s="8">
        <f t="shared" si="79"/>
        <v>620.07479595374787</v>
      </c>
      <c r="AH35" s="13">
        <v>38.8125</v>
      </c>
      <c r="AI35">
        <f t="shared" si="12"/>
        <v>658.88729595374787</v>
      </c>
      <c r="AJ35" s="15">
        <f>AI35*0.002635</f>
        <v>1.7361680248381257</v>
      </c>
      <c r="AK35" s="8">
        <f t="shared" si="13"/>
        <v>657.15112792890977</v>
      </c>
      <c r="AL35" s="8">
        <f t="shared" si="80"/>
        <v>648.58751368333594</v>
      </c>
      <c r="AM35" s="13">
        <v>38.8125</v>
      </c>
      <c r="AN35">
        <f t="shared" si="14"/>
        <v>687.40001368333594</v>
      </c>
      <c r="AO35" s="15">
        <f>AN35*0.002635</f>
        <v>1.8112990360555903</v>
      </c>
      <c r="AP35" s="8">
        <f t="shared" si="15"/>
        <v>685.58871464728031</v>
      </c>
      <c r="AQ35" s="8">
        <f t="shared" si="81"/>
        <v>678.03071613660211</v>
      </c>
      <c r="AR35" s="12">
        <v>35</v>
      </c>
      <c r="AS35">
        <f t="shared" si="16"/>
        <v>713.03071613660211</v>
      </c>
      <c r="AT35" s="15">
        <f>AS35*0.002635</f>
        <v>1.8788359370199468</v>
      </c>
      <c r="AU35" s="8">
        <f t="shared" si="17"/>
        <v>711.15188019958214</v>
      </c>
      <c r="AV35" s="8">
        <f t="shared" si="82"/>
        <v>703.61625852276859</v>
      </c>
      <c r="AW35" s="12">
        <v>32.8125</v>
      </c>
      <c r="AX35">
        <f t="shared" si="18"/>
        <v>736.42875852276859</v>
      </c>
      <c r="AY35" s="15">
        <f>AX35*0.002635</f>
        <v>1.9404897787074953</v>
      </c>
      <c r="AZ35" s="8">
        <f t="shared" si="19"/>
        <v>734.48826874406109</v>
      </c>
      <c r="BA35" s="8">
        <f t="shared" si="83"/>
        <v>638.42279917853114</v>
      </c>
      <c r="BB35" s="12">
        <v>30.76171875</v>
      </c>
      <c r="BC35">
        <f t="shared" si="20"/>
        <v>669.18451792853114</v>
      </c>
      <c r="BD35" s="15">
        <f>BC35*0.002635</f>
        <v>1.7633012047416796</v>
      </c>
      <c r="BE35" s="8">
        <f t="shared" si="21"/>
        <v>667.42121672378948</v>
      </c>
      <c r="BF35" s="8">
        <f t="shared" si="84"/>
        <v>659.38377957056048</v>
      </c>
      <c r="BG35">
        <v>28.839111328125</v>
      </c>
      <c r="BH35">
        <f t="shared" si="22"/>
        <v>688.22289089868548</v>
      </c>
      <c r="BI35" s="15">
        <f>BH35*0.002635</f>
        <v>1.8134673175180365</v>
      </c>
      <c r="BJ35" s="8">
        <f t="shared" si="23"/>
        <v>686.4094235811674</v>
      </c>
      <c r="BK35" s="8">
        <f t="shared" si="85"/>
        <v>651.96929815931799</v>
      </c>
      <c r="BL35">
        <v>21.387934684753418</v>
      </c>
      <c r="BM35">
        <f t="shared" si="24"/>
        <v>673.3572328440714</v>
      </c>
      <c r="BN35" s="15">
        <f>BM35*0.002635</f>
        <v>1.7742963085441283</v>
      </c>
      <c r="BO35" s="8">
        <f t="shared" si="25"/>
        <v>671.58293653552732</v>
      </c>
      <c r="BP35" s="8">
        <f t="shared" si="86"/>
        <v>670.59917330893529</v>
      </c>
      <c r="BQ35">
        <v>20.051188766956329</v>
      </c>
      <c r="BR35">
        <f t="shared" si="26"/>
        <v>690.65036207589162</v>
      </c>
      <c r="BS35" s="15">
        <f>BR35*0.002635</f>
        <v>1.8198637040699746</v>
      </c>
      <c r="BT35" s="8">
        <f t="shared" si="27"/>
        <v>688.83049837182159</v>
      </c>
      <c r="BU35" s="8">
        <f t="shared" si="87"/>
        <v>688.85381913741196</v>
      </c>
      <c r="BV35">
        <v>18.797989469021559</v>
      </c>
      <c r="BW35">
        <f t="shared" si="28"/>
        <v>707.65180860643352</v>
      </c>
      <c r="BX35" s="15">
        <f>BW35*0.002635</f>
        <v>1.8646625156779524</v>
      </c>
      <c r="BY35" s="8">
        <f t="shared" si="29"/>
        <v>705.78714609075553</v>
      </c>
      <c r="BZ35" s="8">
        <f t="shared" si="88"/>
        <v>721.06470496925283</v>
      </c>
      <c r="CA35">
        <v>17.623115127207711</v>
      </c>
      <c r="CB35">
        <f t="shared" si="30"/>
        <v>738.68782009646054</v>
      </c>
      <c r="CC35" s="15">
        <f>CB35*0.002635</f>
        <v>1.9464424059541736</v>
      </c>
      <c r="CD35" s="8">
        <f t="shared" si="31"/>
        <v>736.7413776905064</v>
      </c>
      <c r="CE35" s="8">
        <f t="shared" si="89"/>
        <v>746.25171469397856</v>
      </c>
      <c r="CF35">
        <v>16.521670431757229</v>
      </c>
      <c r="CG35">
        <f t="shared" si="32"/>
        <v>762.77338512573579</v>
      </c>
      <c r="CH35" s="15">
        <f>CG35*0.002635</f>
        <v>2.0099078698063138</v>
      </c>
      <c r="CI35" s="8">
        <f t="shared" si="33"/>
        <v>760.7634772559295</v>
      </c>
      <c r="CJ35" s="8">
        <f t="shared" si="90"/>
        <v>766.4172047228534</v>
      </c>
      <c r="CK35">
        <v>15.174389744743166</v>
      </c>
      <c r="CL35">
        <f t="shared" si="34"/>
        <v>781.59159446759656</v>
      </c>
      <c r="CM35" s="15">
        <f>CL35*0.002635</f>
        <v>2.0594938514221171</v>
      </c>
      <c r="CN35" s="8">
        <f t="shared" si="35"/>
        <v>779.53210061617449</v>
      </c>
      <c r="CO35" s="8">
        <f t="shared" si="91"/>
        <v>789.82655441803229</v>
      </c>
      <c r="CP35">
        <v>14.225990385696718</v>
      </c>
      <c r="CQ35">
        <f t="shared" si="36"/>
        <v>804.05254480372901</v>
      </c>
      <c r="CR35" s="15">
        <f>CQ35*0.002635</f>
        <v>2.1186784555578262</v>
      </c>
      <c r="CS35" s="8">
        <f t="shared" si="37"/>
        <v>801.93386634817114</v>
      </c>
      <c r="CT35" s="8">
        <f t="shared" si="92"/>
        <v>812.28222913246225</v>
      </c>
      <c r="CU35">
        <v>13.336865986590674</v>
      </c>
      <c r="CV35">
        <f t="shared" si="38"/>
        <v>825.61909511905287</v>
      </c>
      <c r="CW35" s="15">
        <f>CV35*0.002635</f>
        <v>2.1755063156387044</v>
      </c>
      <c r="CX35" s="8">
        <f t="shared" si="39"/>
        <v>823.44358880341417</v>
      </c>
      <c r="CY35" s="8">
        <f t="shared" si="93"/>
        <v>829.98026474173719</v>
      </c>
      <c r="CZ35">
        <v>12.503311862428756</v>
      </c>
      <c r="DA35">
        <f t="shared" si="40"/>
        <v>842.48357660416593</v>
      </c>
      <c r="DB35" s="15">
        <f>DA35*0.002635</f>
        <v>2.2199442243519774</v>
      </c>
      <c r="DC35" s="8">
        <f t="shared" si="41"/>
        <v>840.263632379814</v>
      </c>
      <c r="DD35" s="8">
        <f t="shared" si="94"/>
        <v>857.50365449611104</v>
      </c>
      <c r="DE35">
        <v>11.721854871026959</v>
      </c>
      <c r="DF35">
        <f t="shared" si="42"/>
        <v>869.22550936713799</v>
      </c>
      <c r="DG35" s="15">
        <f>DF35*0.002635</f>
        <v>2.2904092171824089</v>
      </c>
      <c r="DH35" s="8">
        <f t="shared" si="43"/>
        <v>866.93510014995559</v>
      </c>
      <c r="DI35" s="8">
        <f t="shared" si="95"/>
        <v>962.73103179985219</v>
      </c>
      <c r="DJ35">
        <v>14.432871420979335</v>
      </c>
      <c r="DK35">
        <f t="shared" si="44"/>
        <v>977.16390322083157</v>
      </c>
      <c r="DL35" s="15">
        <f>DK35*0.002635</f>
        <v>2.5748268849868912</v>
      </c>
      <c r="DM35" s="8">
        <f t="shared" si="45"/>
        <v>974.58907633584465</v>
      </c>
      <c r="DN35" s="8">
        <f t="shared" si="96"/>
        <v>982.80000923992839</v>
      </c>
      <c r="DO35">
        <v>13.530816957168128</v>
      </c>
      <c r="DP35">
        <f t="shared" si="46"/>
        <v>996.33082619709648</v>
      </c>
      <c r="DQ35" s="15">
        <f>DP35*0.002635</f>
        <v>2.6253317270293492</v>
      </c>
      <c r="DR35" s="8">
        <f t="shared" si="47"/>
        <v>993.70549447006715</v>
      </c>
      <c r="DS35" s="8">
        <f t="shared" si="97"/>
        <v>1001.9748495529221</v>
      </c>
      <c r="DT35">
        <v>12.68514089734512</v>
      </c>
      <c r="DU35">
        <f t="shared" si="48"/>
        <v>1014.6599904502673</v>
      </c>
      <c r="DV35" s="15">
        <f>DU35*0.002635</f>
        <v>2.6736290748364544</v>
      </c>
      <c r="DW35" s="8">
        <f t="shared" si="49"/>
        <v>1011.9863613754309</v>
      </c>
      <c r="DX35" s="8">
        <f t="shared" si="98"/>
        <v>987.49175380996826</v>
      </c>
      <c r="DY35">
        <v>11.89231959126105</v>
      </c>
      <c r="DZ35">
        <f t="shared" si="50"/>
        <v>999.38407340122933</v>
      </c>
      <c r="EA35" s="15">
        <f>DZ35*0.002635</f>
        <v>2.6333770334122395</v>
      </c>
      <c r="EB35" s="8">
        <f t="shared" si="51"/>
        <v>996.75069636781711</v>
      </c>
      <c r="EC35" s="8">
        <f t="shared" si="99"/>
        <v>993.48010200826127</v>
      </c>
      <c r="ED35">
        <v>11.149049616807234</v>
      </c>
      <c r="EE35">
        <f t="shared" si="52"/>
        <v>1004.6291516250685</v>
      </c>
      <c r="EF35" s="15">
        <f>EE35*0.002635</f>
        <v>2.6471978145320558</v>
      </c>
      <c r="EG35" s="8">
        <f t="shared" si="53"/>
        <v>1001.9819538105364</v>
      </c>
      <c r="EH35" s="8">
        <f t="shared" si="100"/>
        <v>1068.7940848012449</v>
      </c>
      <c r="EI35">
        <v>12.285959281679023</v>
      </c>
      <c r="EJ35">
        <f t="shared" si="54"/>
        <v>1081.0800440829239</v>
      </c>
      <c r="EK35" s="15">
        <f>EJ35*0.002635</f>
        <v>2.8486459161585045</v>
      </c>
      <c r="EL35" s="8">
        <f t="shared" si="55"/>
        <v>1078.2313981667653</v>
      </c>
      <c r="EM35" s="8">
        <f t="shared" si="101"/>
        <v>1069.362634606967</v>
      </c>
      <c r="EN35">
        <v>11.518086826574084</v>
      </c>
      <c r="EO35">
        <f t="shared" si="56"/>
        <v>1080.8807214335411</v>
      </c>
      <c r="EP35" s="15">
        <f>EO35*0.002635</f>
        <v>2.8481207009773812</v>
      </c>
      <c r="EQ35" s="8">
        <f t="shared" si="57"/>
        <v>1078.0326007325637</v>
      </c>
      <c r="ER35" s="8">
        <f t="shared" si="102"/>
        <v>1069.188213793333</v>
      </c>
      <c r="ES35">
        <v>10.798206399913203</v>
      </c>
      <c r="ET35">
        <f t="shared" si="58"/>
        <v>1079.9864201932462</v>
      </c>
      <c r="EU35" s="15">
        <f>ET35*0.002635</f>
        <v>2.8457642172092039</v>
      </c>
      <c r="EV35" s="8">
        <f t="shared" si="59"/>
        <v>1077.1406559760369</v>
      </c>
      <c r="EW35" s="8">
        <f t="shared" si="103"/>
        <v>820.84645350567735</v>
      </c>
      <c r="EX35">
        <v>10.123318499918629</v>
      </c>
      <c r="EY35">
        <f t="shared" si="60"/>
        <v>830.96977200559593</v>
      </c>
      <c r="EZ35" s="15">
        <f>EY35*0.002635</f>
        <v>2.1896053492347454</v>
      </c>
      <c r="FA35" s="8">
        <f t="shared" si="61"/>
        <v>828.78016665636119</v>
      </c>
      <c r="FB35" s="8">
        <f t="shared" si="104"/>
        <v>791.3851212814418</v>
      </c>
      <c r="FC35">
        <v>9.4906110936737136</v>
      </c>
      <c r="FD35">
        <f t="shared" si="62"/>
        <v>800.87573237511549</v>
      </c>
      <c r="FE35" s="15">
        <f>FD35*0.002635</f>
        <v>2.1103075548084296</v>
      </c>
      <c r="FF35" s="8">
        <f t="shared" si="63"/>
        <v>798.76542482030709</v>
      </c>
      <c r="FG35" s="8">
        <f t="shared" si="105"/>
        <v>638.41954155245628</v>
      </c>
      <c r="FH35">
        <v>6.7859639956165143</v>
      </c>
      <c r="FI35">
        <f t="shared" si="64"/>
        <v>645.20550554807278</v>
      </c>
      <c r="FJ35" s="15">
        <f>FI35*0.002635</f>
        <v>1.7001165071191719</v>
      </c>
      <c r="FK35" s="8">
        <f t="shared" si="65"/>
        <v>643.50538904095356</v>
      </c>
      <c r="FL35" s="8">
        <f t="shared" si="106"/>
        <v>616.51903391696453</v>
      </c>
      <c r="FM35">
        <v>6.3618412458904823</v>
      </c>
      <c r="FN35">
        <f t="shared" si="66"/>
        <v>622.88087516285498</v>
      </c>
      <c r="FO35" s="15">
        <f>FN35*0.002635</f>
        <v>1.6412911060541229</v>
      </c>
      <c r="FP35" s="8">
        <f t="shared" si="67"/>
        <v>621.23958405680082</v>
      </c>
      <c r="FQ35" s="8">
        <f t="shared" si="107"/>
        <v>530.58513048426414</v>
      </c>
      <c r="FR35">
        <v>5.9642261680223267</v>
      </c>
      <c r="FS35">
        <f t="shared" si="68"/>
        <v>536.54935665228652</v>
      </c>
      <c r="FT35" s="15">
        <f>FS35*0.002635</f>
        <v>1.4138075547787752</v>
      </c>
      <c r="FU35" s="8">
        <f t="shared" si="69"/>
        <v>535.13554909750769</v>
      </c>
      <c r="FV35" s="8">
        <f t="shared" si="108"/>
        <v>586.58052193473793</v>
      </c>
      <c r="FW35">
        <v>6.8403313084081869</v>
      </c>
      <c r="FX35">
        <f t="shared" si="70"/>
        <v>593.4208532431461</v>
      </c>
      <c r="FY35" s="15">
        <f>FX35*0.002635</f>
        <v>1.56366394829569</v>
      </c>
      <c r="FZ35" s="8">
        <f t="shared" si="71"/>
        <v>591.8571892948504</v>
      </c>
      <c r="GA35" s="8">
        <f t="shared" si="109"/>
        <v>643.389381615866</v>
      </c>
      <c r="GB35">
        <v>7.6616798775199344</v>
      </c>
      <c r="GC35">
        <f t="shared" si="72"/>
        <v>651.05106149338599</v>
      </c>
      <c r="GD35" s="15">
        <f>GC35*0.002635</f>
        <v>1.7155195470350721</v>
      </c>
      <c r="GE35" s="8">
        <f t="shared" si="73"/>
        <v>649.33554194635087</v>
      </c>
      <c r="GF35" s="8">
        <f t="shared" si="110"/>
        <v>327.27882291481103</v>
      </c>
    </row>
    <row r="36" spans="1:188" x14ac:dyDescent="0.3">
      <c r="A36" s="17">
        <v>50</v>
      </c>
      <c r="B36" s="32">
        <v>9593</v>
      </c>
      <c r="C36">
        <v>1918</v>
      </c>
      <c r="D36" s="12">
        <v>54.5</v>
      </c>
      <c r="E36">
        <f t="shared" si="0"/>
        <v>1972.5</v>
      </c>
      <c r="F36" s="17">
        <f>E36*0.00405</f>
        <v>7.9886249999999999</v>
      </c>
      <c r="G36" s="8">
        <f t="shared" si="1"/>
        <v>1964.511375</v>
      </c>
      <c r="H36" s="8">
        <f t="shared" si="74"/>
        <v>1111.8749690625</v>
      </c>
      <c r="I36" s="12">
        <v>54.5</v>
      </c>
      <c r="J36" s="7">
        <f t="shared" si="2"/>
        <v>1166.3749690625</v>
      </c>
      <c r="K36" s="17">
        <f>J36*0.00405</f>
        <v>4.7238186247031244</v>
      </c>
      <c r="L36" s="8">
        <f t="shared" si="3"/>
        <v>1161.6511504377968</v>
      </c>
      <c r="M36" s="8">
        <f t="shared" si="75"/>
        <v>1147.6554075815202</v>
      </c>
      <c r="N36" s="13">
        <v>54.5</v>
      </c>
      <c r="O36">
        <f t="shared" si="4"/>
        <v>1202.1554075815202</v>
      </c>
      <c r="P36" s="17">
        <f>O36*0.00405</f>
        <v>4.8687294007051563</v>
      </c>
      <c r="Q36" s="8">
        <f t="shared" si="5"/>
        <v>1197.286678180815</v>
      </c>
      <c r="R36" s="8">
        <f t="shared" si="76"/>
        <v>1183.3415646450428</v>
      </c>
      <c r="S36" s="13">
        <v>54.5</v>
      </c>
      <c r="T36">
        <f t="shared" si="6"/>
        <v>1237.8415646450428</v>
      </c>
      <c r="U36" s="17">
        <f>T36*0.00405</f>
        <v>5.0132583368124228</v>
      </c>
      <c r="V36" s="8">
        <f t="shared" si="7"/>
        <v>1232.8283063082304</v>
      </c>
      <c r="W36" s="8">
        <f t="shared" si="77"/>
        <v>1217.9441870984867</v>
      </c>
      <c r="X36" s="13">
        <v>54.5</v>
      </c>
      <c r="Y36">
        <f t="shared" si="8"/>
        <v>1272.4441870984867</v>
      </c>
      <c r="Z36" s="17">
        <f>Y36*0.00405</f>
        <v>5.1533989577488706</v>
      </c>
      <c r="AA36" s="8">
        <f t="shared" si="9"/>
        <v>1267.290788140738</v>
      </c>
      <c r="AB36" s="8">
        <f t="shared" si="78"/>
        <v>1253.4451332279823</v>
      </c>
      <c r="AC36" s="13">
        <v>54.5</v>
      </c>
      <c r="AD36">
        <f t="shared" si="10"/>
        <v>1307.9451332279823</v>
      </c>
      <c r="AE36" s="17">
        <f>AD36*0.00405</f>
        <v>5.2971777895733281</v>
      </c>
      <c r="AF36" s="8">
        <f t="shared" si="11"/>
        <v>1302.6479554384089</v>
      </c>
      <c r="AG36" s="8">
        <f t="shared" si="79"/>
        <v>627.67692370609313</v>
      </c>
      <c r="AH36" s="13">
        <v>54.5</v>
      </c>
      <c r="AI36">
        <f t="shared" si="12"/>
        <v>682.17692370609313</v>
      </c>
      <c r="AJ36" s="17">
        <f>AI36*0.00405</f>
        <v>2.762816541009677</v>
      </c>
      <c r="AK36" s="8">
        <f t="shared" si="13"/>
        <v>679.41410716508346</v>
      </c>
      <c r="AL36" s="8">
        <f t="shared" si="80"/>
        <v>657.15112792890977</v>
      </c>
      <c r="AM36" s="13">
        <v>54.5</v>
      </c>
      <c r="AN36">
        <f t="shared" si="14"/>
        <v>711.65112792890977</v>
      </c>
      <c r="AO36" s="17">
        <f>AN36*0.00405</f>
        <v>2.8821870681120845</v>
      </c>
      <c r="AP36" s="8">
        <f t="shared" si="15"/>
        <v>708.76894086079767</v>
      </c>
      <c r="AQ36" s="8">
        <f t="shared" si="81"/>
        <v>685.58871464728031</v>
      </c>
      <c r="AR36" s="12">
        <v>35</v>
      </c>
      <c r="AS36">
        <f t="shared" si="16"/>
        <v>720.58871464728031</v>
      </c>
      <c r="AT36" s="17">
        <f>AS36*0.00405</f>
        <v>2.9183842943214851</v>
      </c>
      <c r="AU36" s="8">
        <f t="shared" si="17"/>
        <v>717.67033035295879</v>
      </c>
      <c r="AV36" s="8">
        <f t="shared" si="82"/>
        <v>711.15188019958214</v>
      </c>
      <c r="AW36" s="12">
        <v>32.8125</v>
      </c>
      <c r="AX36">
        <f t="shared" si="18"/>
        <v>743.96438019958214</v>
      </c>
      <c r="AY36" s="17">
        <f>AX36*0.00405</f>
        <v>3.0130557398083075</v>
      </c>
      <c r="AZ36" s="8">
        <f t="shared" si="19"/>
        <v>740.95132445977379</v>
      </c>
      <c r="BA36" s="8">
        <f t="shared" si="83"/>
        <v>734.48826874406109</v>
      </c>
      <c r="BB36" s="12">
        <v>30.76171875</v>
      </c>
      <c r="BC36">
        <f t="shared" si="20"/>
        <v>765.24998749406109</v>
      </c>
      <c r="BD36" s="17">
        <f>BC36*0.00405</f>
        <v>3.0992624493509471</v>
      </c>
      <c r="BE36" s="8">
        <f t="shared" si="21"/>
        <v>762.15072504471016</v>
      </c>
      <c r="BF36" s="8">
        <f t="shared" si="84"/>
        <v>667.42121672378948</v>
      </c>
      <c r="BG36">
        <v>28.839111328125</v>
      </c>
      <c r="BH36">
        <f t="shared" si="22"/>
        <v>696.26032805191448</v>
      </c>
      <c r="BI36" s="17">
        <f>BH36*0.00405</f>
        <v>2.8198543286102535</v>
      </c>
      <c r="BJ36" s="8">
        <f t="shared" si="23"/>
        <v>693.44047372330419</v>
      </c>
      <c r="BK36" s="8">
        <f t="shared" si="85"/>
        <v>686.4094235811674</v>
      </c>
      <c r="BL36">
        <v>27.036666870117188</v>
      </c>
      <c r="BM36">
        <f t="shared" si="24"/>
        <v>713.44609045128459</v>
      </c>
      <c r="BN36" s="17">
        <f>BM36*0.00405</f>
        <v>2.8894566663277024</v>
      </c>
      <c r="BO36" s="8">
        <f t="shared" si="25"/>
        <v>710.55663378495694</v>
      </c>
      <c r="BP36" s="8">
        <f t="shared" si="86"/>
        <v>671.58293653552732</v>
      </c>
      <c r="BQ36">
        <v>20.051188766956329</v>
      </c>
      <c r="BR36">
        <f t="shared" si="26"/>
        <v>691.63412530248365</v>
      </c>
      <c r="BS36" s="17">
        <f>BR36*0.00405</f>
        <v>2.8011182074750587</v>
      </c>
      <c r="BT36" s="8">
        <f t="shared" si="27"/>
        <v>688.83300709500861</v>
      </c>
      <c r="BU36" s="8">
        <f t="shared" si="87"/>
        <v>688.83049837182159</v>
      </c>
      <c r="BV36">
        <v>18.797989469021559</v>
      </c>
      <c r="BW36">
        <f t="shared" si="28"/>
        <v>707.62848784084315</v>
      </c>
      <c r="BX36" s="17">
        <f>BW36*0.00405</f>
        <v>2.8658953757554144</v>
      </c>
      <c r="BY36" s="8">
        <f t="shared" si="29"/>
        <v>704.76259246508778</v>
      </c>
      <c r="BZ36" s="8">
        <f t="shared" si="88"/>
        <v>705.78714609075553</v>
      </c>
      <c r="CA36">
        <v>17.623115127207711</v>
      </c>
      <c r="CB36">
        <f t="shared" si="30"/>
        <v>723.41026121796324</v>
      </c>
      <c r="CC36" s="17">
        <f>CB36*0.00405</f>
        <v>2.9298115579327511</v>
      </c>
      <c r="CD36" s="8">
        <f t="shared" si="31"/>
        <v>720.48044966003044</v>
      </c>
      <c r="CE36" s="8">
        <f t="shared" si="89"/>
        <v>736.7413776905064</v>
      </c>
      <c r="CF36">
        <v>16.521670431757229</v>
      </c>
      <c r="CG36">
        <f t="shared" si="32"/>
        <v>753.26304812226363</v>
      </c>
      <c r="CH36" s="17">
        <f>CG36*0.00405</f>
        <v>3.0507153448951674</v>
      </c>
      <c r="CI36" s="8">
        <f t="shared" si="33"/>
        <v>750.21233277736849</v>
      </c>
      <c r="CJ36" s="8">
        <f t="shared" si="90"/>
        <v>760.7634772559295</v>
      </c>
      <c r="CK36">
        <v>15.489066029772403</v>
      </c>
      <c r="CL36">
        <f t="shared" si="34"/>
        <v>776.2525432857019</v>
      </c>
      <c r="CM36" s="17">
        <f>CL36*0.00405</f>
        <v>3.1438228003070927</v>
      </c>
      <c r="CN36" s="8">
        <f t="shared" si="35"/>
        <v>773.10872048539477</v>
      </c>
      <c r="CO36" s="8">
        <f t="shared" si="91"/>
        <v>779.53210061617449</v>
      </c>
      <c r="CP36">
        <v>14.225990385696718</v>
      </c>
      <c r="CQ36">
        <f t="shared" si="36"/>
        <v>793.75809100187121</v>
      </c>
      <c r="CR36" s="17">
        <f>CQ36*0.00405</f>
        <v>3.2147202685575782</v>
      </c>
      <c r="CS36" s="8">
        <f t="shared" si="37"/>
        <v>790.54337073331362</v>
      </c>
      <c r="CT36" s="8">
        <f t="shared" si="92"/>
        <v>801.93386634817114</v>
      </c>
      <c r="CU36">
        <v>13.336865986590674</v>
      </c>
      <c r="CV36">
        <f t="shared" si="38"/>
        <v>815.27073233476176</v>
      </c>
      <c r="CW36" s="17">
        <f>CV36*0.00405</f>
        <v>3.3018464659557849</v>
      </c>
      <c r="CX36" s="8">
        <f t="shared" si="39"/>
        <v>811.96888586880596</v>
      </c>
      <c r="CY36" s="8">
        <f t="shared" si="93"/>
        <v>823.44358880341417</v>
      </c>
      <c r="CZ36">
        <v>12.503311862428756</v>
      </c>
      <c r="DA36">
        <f t="shared" si="40"/>
        <v>835.94690066584292</v>
      </c>
      <c r="DB36" s="17">
        <f>DA36*0.00405</f>
        <v>3.3855849476966635</v>
      </c>
      <c r="DC36" s="8">
        <f t="shared" si="41"/>
        <v>832.56131571814626</v>
      </c>
      <c r="DD36" s="8">
        <f t="shared" si="94"/>
        <v>840.263632379814</v>
      </c>
      <c r="DE36">
        <v>11.721854871026959</v>
      </c>
      <c r="DF36">
        <f t="shared" si="42"/>
        <v>851.98548725084095</v>
      </c>
      <c r="DG36" s="17">
        <f>DF36*0.00405</f>
        <v>3.4505412233659056</v>
      </c>
      <c r="DH36" s="8">
        <f t="shared" si="43"/>
        <v>848.53494602747503</v>
      </c>
      <c r="DI36" s="8">
        <f t="shared" si="95"/>
        <v>866.93510014995559</v>
      </c>
      <c r="DJ36">
        <v>10.989238941587775</v>
      </c>
      <c r="DK36">
        <f t="shared" si="44"/>
        <v>877.9243390915434</v>
      </c>
      <c r="DL36" s="17">
        <f>DK36*0.00405</f>
        <v>3.5555935733207504</v>
      </c>
      <c r="DM36" s="8">
        <f t="shared" si="45"/>
        <v>874.36874551822268</v>
      </c>
      <c r="DN36" s="8">
        <f t="shared" si="96"/>
        <v>974.58907633584465</v>
      </c>
      <c r="DO36">
        <v>13.530816957168128</v>
      </c>
      <c r="DP36">
        <f t="shared" si="46"/>
        <v>988.11989329301275</v>
      </c>
      <c r="DQ36" s="17">
        <f>DP36*0.00405</f>
        <v>4.0018855678367018</v>
      </c>
      <c r="DR36" s="8">
        <f t="shared" si="47"/>
        <v>984.11800772517608</v>
      </c>
      <c r="DS36" s="8">
        <f t="shared" si="97"/>
        <v>993.70549447006715</v>
      </c>
      <c r="DT36">
        <v>12.68514089734512</v>
      </c>
      <c r="DU36">
        <f t="shared" si="48"/>
        <v>1006.3906353674123</v>
      </c>
      <c r="DV36" s="17">
        <f>DU36*0.00405</f>
        <v>4.0758820732380192</v>
      </c>
      <c r="DW36" s="8">
        <f t="shared" si="49"/>
        <v>1002.3147532941742</v>
      </c>
      <c r="DX36" s="8">
        <f t="shared" si="98"/>
        <v>1011.9863613754309</v>
      </c>
      <c r="DY36">
        <v>11.89231959126105</v>
      </c>
      <c r="DZ36">
        <f t="shared" si="50"/>
        <v>1023.8786809666919</v>
      </c>
      <c r="EA36" s="17">
        <f>DZ36*0.00405</f>
        <v>4.1467086579151022</v>
      </c>
      <c r="EB36" s="8">
        <f t="shared" si="51"/>
        <v>1019.7319723087768</v>
      </c>
      <c r="EC36" s="8">
        <f t="shared" si="99"/>
        <v>996.75069636781711</v>
      </c>
      <c r="ED36">
        <v>11.149049616807234</v>
      </c>
      <c r="EE36">
        <f t="shared" si="52"/>
        <v>1007.8997459846244</v>
      </c>
      <c r="EF36" s="17">
        <f>EE36*0.00405</f>
        <v>4.0819939712377282</v>
      </c>
      <c r="EG36" s="8">
        <f t="shared" si="53"/>
        <v>1003.8177520133867</v>
      </c>
      <c r="EH36" s="8">
        <f t="shared" si="100"/>
        <v>1001.9819538105364</v>
      </c>
      <c r="EI36">
        <v>10.452234015756781</v>
      </c>
      <c r="EJ36">
        <f t="shared" si="54"/>
        <v>1012.4341878262932</v>
      </c>
      <c r="EK36" s="17">
        <f>EJ36*0.00405</f>
        <v>4.1003584606964871</v>
      </c>
      <c r="EL36" s="8">
        <f t="shared" si="55"/>
        <v>1008.3338293655967</v>
      </c>
      <c r="EM36" s="8">
        <f t="shared" si="101"/>
        <v>1078.2313981667653</v>
      </c>
      <c r="EN36">
        <v>11.518086826574084</v>
      </c>
      <c r="EO36">
        <f t="shared" si="56"/>
        <v>1089.7494849933394</v>
      </c>
      <c r="EP36" s="17">
        <f>EO36*0.00405</f>
        <v>4.4134854142230244</v>
      </c>
      <c r="EQ36" s="8">
        <f t="shared" si="57"/>
        <v>1085.3359995791163</v>
      </c>
      <c r="ER36" s="8">
        <f t="shared" si="102"/>
        <v>1078.0326007325637</v>
      </c>
      <c r="ES36">
        <v>10.798206399913203</v>
      </c>
      <c r="ET36">
        <f t="shared" si="58"/>
        <v>1088.8308071324768</v>
      </c>
      <c r="EU36" s="17">
        <f>ET36*0.00405</f>
        <v>4.4097647688865305</v>
      </c>
      <c r="EV36" s="8">
        <f t="shared" si="59"/>
        <v>1084.4210423635902</v>
      </c>
      <c r="EW36" s="8">
        <f t="shared" si="103"/>
        <v>1077.1406559760369</v>
      </c>
      <c r="EX36">
        <v>10.123318499918629</v>
      </c>
      <c r="EY36">
        <f t="shared" si="60"/>
        <v>1087.2639744759556</v>
      </c>
      <c r="EZ36" s="17">
        <f>EY36*0.00405</f>
        <v>4.4034190966276201</v>
      </c>
      <c r="FA36" s="8">
        <f t="shared" si="61"/>
        <v>1082.8605553793279</v>
      </c>
      <c r="FB36" s="8">
        <f t="shared" si="104"/>
        <v>828.78016665636119</v>
      </c>
      <c r="FC36">
        <v>9.4906110936737136</v>
      </c>
      <c r="FD36">
        <f t="shared" si="62"/>
        <v>838.27077775003488</v>
      </c>
      <c r="FE36" s="17">
        <f>FD36*0.00405</f>
        <v>3.3949966498876409</v>
      </c>
      <c r="FF36" s="8">
        <f t="shared" si="63"/>
        <v>834.87578110014726</v>
      </c>
      <c r="FG36" s="8">
        <f t="shared" si="105"/>
        <v>798.76542482030709</v>
      </c>
      <c r="FH36">
        <v>8.897447900319106</v>
      </c>
      <c r="FI36">
        <f t="shared" si="64"/>
        <v>807.66287272062618</v>
      </c>
      <c r="FJ36" s="17">
        <f>FI36*0.00405</f>
        <v>3.2710346345185357</v>
      </c>
      <c r="FK36" s="8">
        <f t="shared" si="65"/>
        <v>804.39183808610767</v>
      </c>
      <c r="FL36" s="8">
        <f t="shared" si="106"/>
        <v>643.50538904095356</v>
      </c>
      <c r="FM36">
        <v>6.3618412458904823</v>
      </c>
      <c r="FN36">
        <f t="shared" si="66"/>
        <v>649.86723028684401</v>
      </c>
      <c r="FO36" s="17">
        <f>FN36*0.00405</f>
        <v>2.6319622826617182</v>
      </c>
      <c r="FP36" s="8">
        <f t="shared" si="67"/>
        <v>647.23526800418233</v>
      </c>
      <c r="FQ36" s="8">
        <f t="shared" si="107"/>
        <v>621.23958405680082</v>
      </c>
      <c r="FR36">
        <v>5.9642261680223267</v>
      </c>
      <c r="FS36">
        <f t="shared" si="68"/>
        <v>627.2038102248232</v>
      </c>
      <c r="FT36" s="17">
        <f>FS36*0.00405</f>
        <v>2.540175431410534</v>
      </c>
      <c r="FU36" s="8">
        <f t="shared" si="69"/>
        <v>624.66363479341271</v>
      </c>
      <c r="FV36" s="8">
        <f t="shared" si="108"/>
        <v>535.13554909750769</v>
      </c>
      <c r="FW36">
        <v>5.5914620325209317</v>
      </c>
      <c r="FX36">
        <f t="shared" si="70"/>
        <v>540.72701113002859</v>
      </c>
      <c r="FY36" s="17">
        <f>FX36*0.00405</f>
        <v>2.1899443950766155</v>
      </c>
      <c r="FZ36" s="8">
        <f t="shared" si="71"/>
        <v>538.53706673495196</v>
      </c>
      <c r="GA36" s="8">
        <f t="shared" si="109"/>
        <v>591.8571892948504</v>
      </c>
      <c r="GB36">
        <v>6.4128106016326756</v>
      </c>
      <c r="GC36">
        <f t="shared" si="72"/>
        <v>598.26999989648311</v>
      </c>
      <c r="GD36" s="17">
        <f>GC36*0.00405</f>
        <v>2.4229934995807563</v>
      </c>
      <c r="GE36" s="8">
        <f t="shared" si="73"/>
        <v>595.84700639690232</v>
      </c>
      <c r="GF36" s="8">
        <f t="shared" si="110"/>
        <v>649.33554194635087</v>
      </c>
    </row>
    <row r="37" spans="1:188" x14ac:dyDescent="0.3">
      <c r="A37" s="17">
        <v>51</v>
      </c>
      <c r="C37">
        <v>1918</v>
      </c>
      <c r="D37" s="12">
        <v>54.5</v>
      </c>
      <c r="E37">
        <f t="shared" si="0"/>
        <v>1972.5</v>
      </c>
      <c r="F37" s="17">
        <f>E37*0.00405</f>
        <v>7.9886249999999999</v>
      </c>
      <c r="G37" s="8">
        <f t="shared" si="1"/>
        <v>1964.511375</v>
      </c>
      <c r="H37" s="8">
        <f t="shared" si="74"/>
        <v>1964.511375</v>
      </c>
      <c r="I37" s="12">
        <v>54.5</v>
      </c>
      <c r="J37" s="7">
        <f t="shared" si="2"/>
        <v>2019.011375</v>
      </c>
      <c r="K37" s="17">
        <f>J37*0.00405</f>
        <v>8.1769960687500003</v>
      </c>
      <c r="L37" s="8">
        <f t="shared" si="3"/>
        <v>2010.8343789312501</v>
      </c>
      <c r="M37" s="8">
        <f t="shared" si="75"/>
        <v>1161.6511504377968</v>
      </c>
      <c r="N37" s="13">
        <v>54.5</v>
      </c>
      <c r="O37">
        <f t="shared" si="4"/>
        <v>1216.1511504377968</v>
      </c>
      <c r="P37" s="17">
        <f>O37*0.00405</f>
        <v>4.9254121592730771</v>
      </c>
      <c r="Q37" s="8">
        <f t="shared" si="5"/>
        <v>1211.2257382785237</v>
      </c>
      <c r="R37" s="8">
        <f t="shared" si="76"/>
        <v>1197.286678180815</v>
      </c>
      <c r="S37" s="13">
        <v>54.5</v>
      </c>
      <c r="T37">
        <f t="shared" si="6"/>
        <v>1251.786678180815</v>
      </c>
      <c r="U37" s="17">
        <f>T37*0.00405</f>
        <v>5.0697360466323005</v>
      </c>
      <c r="V37" s="8">
        <f t="shared" si="7"/>
        <v>1246.7169421341828</v>
      </c>
      <c r="W37" s="8">
        <f t="shared" si="77"/>
        <v>1232.8283063082304</v>
      </c>
      <c r="X37" s="13">
        <v>54.5</v>
      </c>
      <c r="Y37">
        <f t="shared" si="8"/>
        <v>1287.3283063082304</v>
      </c>
      <c r="Z37" s="17">
        <f>Y37*0.00405</f>
        <v>5.2136796405483326</v>
      </c>
      <c r="AA37" s="8">
        <f t="shared" si="9"/>
        <v>1282.1146266676819</v>
      </c>
      <c r="AB37" s="8">
        <f t="shared" si="78"/>
        <v>1267.290788140738</v>
      </c>
      <c r="AC37" s="13">
        <v>54.5</v>
      </c>
      <c r="AD37">
        <f t="shared" si="10"/>
        <v>1321.790788140738</v>
      </c>
      <c r="AE37" s="17">
        <f>AD37*0.00405</f>
        <v>5.3532526919699883</v>
      </c>
      <c r="AF37" s="8">
        <f t="shared" si="11"/>
        <v>1316.4375354487679</v>
      </c>
      <c r="AG37" s="8">
        <f t="shared" si="79"/>
        <v>1302.6479554384089</v>
      </c>
      <c r="AH37" s="13">
        <v>54.5</v>
      </c>
      <c r="AI37">
        <f t="shared" si="12"/>
        <v>1357.1479554384089</v>
      </c>
      <c r="AJ37" s="17">
        <f>AI37*0.00405</f>
        <v>5.4964492195255552</v>
      </c>
      <c r="AK37" s="8">
        <f t="shared" si="13"/>
        <v>1351.6515062188832</v>
      </c>
      <c r="AL37" s="8">
        <f t="shared" si="80"/>
        <v>679.41410716508346</v>
      </c>
      <c r="AM37" s="13">
        <v>54.5</v>
      </c>
      <c r="AN37">
        <f t="shared" si="14"/>
        <v>733.91410716508346</v>
      </c>
      <c r="AO37" s="17">
        <f>AN37*0.00405</f>
        <v>2.9723521340185877</v>
      </c>
      <c r="AP37" s="8">
        <f t="shared" si="15"/>
        <v>730.94175503106487</v>
      </c>
      <c r="AQ37" s="8">
        <f t="shared" si="81"/>
        <v>708.76894086079767</v>
      </c>
      <c r="AR37" s="12">
        <v>49.125</v>
      </c>
      <c r="AS37">
        <f t="shared" si="16"/>
        <v>757.89394086079767</v>
      </c>
      <c r="AT37" s="17">
        <f>AS37*0.00405</f>
        <v>3.0694704604862304</v>
      </c>
      <c r="AU37" s="8">
        <f t="shared" si="17"/>
        <v>754.82447040031138</v>
      </c>
      <c r="AV37" s="8">
        <f t="shared" si="82"/>
        <v>717.67033035295879</v>
      </c>
      <c r="AW37" s="12">
        <v>32.8125</v>
      </c>
      <c r="AX37">
        <f t="shared" si="18"/>
        <v>750.48283035295879</v>
      </c>
      <c r="AY37" s="17">
        <f>AX37*0.00405</f>
        <v>3.039455462929483</v>
      </c>
      <c r="AZ37" s="8">
        <f t="shared" si="19"/>
        <v>747.4433748900293</v>
      </c>
      <c r="BA37" s="8">
        <f t="shared" si="83"/>
        <v>740.95132445977379</v>
      </c>
      <c r="BB37" s="12">
        <v>30.76171875</v>
      </c>
      <c r="BC37">
        <f t="shared" si="20"/>
        <v>771.71304320977379</v>
      </c>
      <c r="BD37" s="17">
        <f>BC37*0.00405</f>
        <v>3.1254378249995836</v>
      </c>
      <c r="BE37" s="8">
        <f t="shared" si="21"/>
        <v>768.58760538477418</v>
      </c>
      <c r="BF37" s="8">
        <f t="shared" si="84"/>
        <v>762.15072504471016</v>
      </c>
      <c r="BG37">
        <v>28.839111328125</v>
      </c>
      <c r="BH37">
        <f t="shared" si="22"/>
        <v>790.98983637283516</v>
      </c>
      <c r="BI37" s="17">
        <f>BH37*0.00405</f>
        <v>3.203508837309982</v>
      </c>
      <c r="BJ37" s="8">
        <f t="shared" si="23"/>
        <v>787.78632753552517</v>
      </c>
      <c r="BK37" s="8">
        <f t="shared" si="85"/>
        <v>693.44047372330419</v>
      </c>
      <c r="BL37">
        <v>27.036666870117188</v>
      </c>
      <c r="BM37">
        <f t="shared" si="24"/>
        <v>720.47714059342138</v>
      </c>
      <c r="BN37" s="17">
        <f>BM37*0.00405</f>
        <v>2.9179324194033565</v>
      </c>
      <c r="BO37" s="8">
        <f t="shared" si="25"/>
        <v>717.55920817401807</v>
      </c>
      <c r="BP37" s="8">
        <f t="shared" si="86"/>
        <v>710.55663378495694</v>
      </c>
      <c r="BQ37">
        <v>25.346875190734863</v>
      </c>
      <c r="BR37">
        <f t="shared" si="26"/>
        <v>735.90350897569181</v>
      </c>
      <c r="BS37" s="17">
        <f>BR37*0.00405</f>
        <v>2.9804092113515517</v>
      </c>
      <c r="BT37" s="8">
        <f t="shared" si="27"/>
        <v>732.92309976434024</v>
      </c>
      <c r="BU37" s="8">
        <f t="shared" si="87"/>
        <v>688.83300709500861</v>
      </c>
      <c r="BV37">
        <v>18.797989469021559</v>
      </c>
      <c r="BW37">
        <f t="shared" si="28"/>
        <v>707.63099656403017</v>
      </c>
      <c r="BX37" s="17">
        <f>BW37*0.00405</f>
        <v>2.865905536084322</v>
      </c>
      <c r="BY37" s="8">
        <f t="shared" si="29"/>
        <v>704.7650910279458</v>
      </c>
      <c r="BZ37" s="8">
        <f t="shared" si="88"/>
        <v>704.76259246508778</v>
      </c>
      <c r="CA37">
        <v>17.623115127207711</v>
      </c>
      <c r="CB37">
        <f t="shared" si="30"/>
        <v>722.38570759229549</v>
      </c>
      <c r="CC37" s="17">
        <f>CB37*0.00405</f>
        <v>2.9256621157487968</v>
      </c>
      <c r="CD37" s="8">
        <f t="shared" si="31"/>
        <v>719.46004547654672</v>
      </c>
      <c r="CE37" s="8">
        <f t="shared" si="89"/>
        <v>720.48044966003044</v>
      </c>
      <c r="CF37">
        <v>16.521670431757229</v>
      </c>
      <c r="CG37">
        <f t="shared" si="32"/>
        <v>737.00212009178767</v>
      </c>
      <c r="CH37" s="17">
        <f>CG37*0.00405</f>
        <v>2.9848585863717401</v>
      </c>
      <c r="CI37" s="8">
        <f t="shared" si="33"/>
        <v>734.01726150541595</v>
      </c>
      <c r="CJ37" s="8">
        <f t="shared" si="90"/>
        <v>750.21233277736849</v>
      </c>
      <c r="CK37">
        <v>15.489066029772403</v>
      </c>
      <c r="CL37">
        <f t="shared" si="34"/>
        <v>765.70139880714089</v>
      </c>
      <c r="CM37" s="17">
        <f>CL37*0.00405</f>
        <v>3.1010906651689205</v>
      </c>
      <c r="CN37" s="8">
        <f t="shared" si="35"/>
        <v>762.60030814197194</v>
      </c>
      <c r="CO37" s="8">
        <f t="shared" si="91"/>
        <v>773.10872048539477</v>
      </c>
      <c r="CP37">
        <v>14.520999402911627</v>
      </c>
      <c r="CQ37">
        <f t="shared" si="36"/>
        <v>787.62971988830645</v>
      </c>
      <c r="CR37" s="17">
        <f>CQ37*0.00405</f>
        <v>3.1899003655476408</v>
      </c>
      <c r="CS37" s="8">
        <f t="shared" si="37"/>
        <v>784.43981952275885</v>
      </c>
      <c r="CT37" s="8">
        <f t="shared" si="92"/>
        <v>790.54337073331362</v>
      </c>
      <c r="CU37">
        <v>13.336865986590674</v>
      </c>
      <c r="CV37">
        <f t="shared" si="38"/>
        <v>803.88023671990425</v>
      </c>
      <c r="CW37" s="17">
        <f>CV37*0.00405</f>
        <v>3.255714958715612</v>
      </c>
      <c r="CX37" s="8">
        <f t="shared" si="39"/>
        <v>800.62452176118859</v>
      </c>
      <c r="CY37" s="8">
        <f t="shared" si="93"/>
        <v>811.96888586880596</v>
      </c>
      <c r="CZ37">
        <v>12.503311862428756</v>
      </c>
      <c r="DA37">
        <f t="shared" si="40"/>
        <v>824.4721977312347</v>
      </c>
      <c r="DB37" s="17">
        <f>DA37*0.00405</f>
        <v>3.3391124008115005</v>
      </c>
      <c r="DC37" s="8">
        <f t="shared" si="41"/>
        <v>821.13308533042323</v>
      </c>
      <c r="DD37" s="8">
        <f t="shared" si="94"/>
        <v>832.56131571814626</v>
      </c>
      <c r="DE37">
        <v>11.721854871026959</v>
      </c>
      <c r="DF37">
        <f t="shared" si="42"/>
        <v>844.28317058917321</v>
      </c>
      <c r="DG37" s="17">
        <f>DF37*0.00405</f>
        <v>3.4193468408861514</v>
      </c>
      <c r="DH37" s="8">
        <f t="shared" si="43"/>
        <v>840.86382374828702</v>
      </c>
      <c r="DI37" s="8">
        <f t="shared" si="95"/>
        <v>848.53494602747503</v>
      </c>
      <c r="DJ37">
        <v>10.989238941587775</v>
      </c>
      <c r="DK37">
        <f t="shared" si="44"/>
        <v>859.52418496906284</v>
      </c>
      <c r="DL37" s="17">
        <f>DK37*0.00405</f>
        <v>3.4810729491247043</v>
      </c>
      <c r="DM37" s="8">
        <f t="shared" si="45"/>
        <v>856.04311201993812</v>
      </c>
      <c r="DN37" s="8">
        <f t="shared" si="96"/>
        <v>874.36874551822268</v>
      </c>
      <c r="DO37">
        <v>10.302411507738539</v>
      </c>
      <c r="DP37">
        <f t="shared" si="46"/>
        <v>884.67115702596118</v>
      </c>
      <c r="DQ37" s="17">
        <f>DP37*0.00405</f>
        <v>3.5829181859551427</v>
      </c>
      <c r="DR37" s="8">
        <f t="shared" si="47"/>
        <v>881.08823884000606</v>
      </c>
      <c r="DS37" s="8">
        <f t="shared" si="97"/>
        <v>984.11800772517608</v>
      </c>
      <c r="DT37">
        <v>12.68514089734512</v>
      </c>
      <c r="DU37">
        <f t="shared" si="48"/>
        <v>996.80314862252123</v>
      </c>
      <c r="DV37" s="17">
        <f>DU37*0.00405</f>
        <v>4.0370527519212107</v>
      </c>
      <c r="DW37" s="8">
        <f t="shared" si="49"/>
        <v>992.7660958706</v>
      </c>
      <c r="DX37" s="8">
        <f t="shared" si="98"/>
        <v>1002.3147532941742</v>
      </c>
      <c r="DY37">
        <v>11.89231959126105</v>
      </c>
      <c r="DZ37">
        <f t="shared" si="50"/>
        <v>1014.2070728854353</v>
      </c>
      <c r="EA37" s="17">
        <f>DZ37*0.00405</f>
        <v>4.107538645186013</v>
      </c>
      <c r="EB37" s="8">
        <f t="shared" si="51"/>
        <v>1010.0995342402493</v>
      </c>
      <c r="EC37" s="8">
        <f t="shared" si="99"/>
        <v>1019.7319723087768</v>
      </c>
      <c r="ED37">
        <v>11.149049616807234</v>
      </c>
      <c r="EE37">
        <f t="shared" si="52"/>
        <v>1030.881021925584</v>
      </c>
      <c r="EF37" s="17">
        <f>EE37*0.00405</f>
        <v>4.1750681387986148</v>
      </c>
      <c r="EG37" s="8">
        <f t="shared" si="53"/>
        <v>1026.7059537867854</v>
      </c>
      <c r="EH37" s="8">
        <f t="shared" si="100"/>
        <v>1003.8177520133867</v>
      </c>
      <c r="EI37">
        <v>10.452234015756781</v>
      </c>
      <c r="EJ37">
        <f t="shared" si="54"/>
        <v>1014.2699860291434</v>
      </c>
      <c r="EK37" s="17">
        <f>EJ37*0.00405</f>
        <v>4.1077934434180303</v>
      </c>
      <c r="EL37" s="8">
        <f t="shared" si="55"/>
        <v>1010.1621925857254</v>
      </c>
      <c r="EM37" s="8">
        <f t="shared" si="101"/>
        <v>1008.3338293655967</v>
      </c>
      <c r="EN37">
        <v>9.7989693897719832</v>
      </c>
      <c r="EO37">
        <f t="shared" si="56"/>
        <v>1018.1327987553686</v>
      </c>
      <c r="EP37" s="17">
        <f>EO37*0.00405</f>
        <v>4.1234378349592431</v>
      </c>
      <c r="EQ37" s="8">
        <f t="shared" si="57"/>
        <v>1014.0093609204094</v>
      </c>
      <c r="ER37" s="8">
        <f t="shared" si="102"/>
        <v>1085.3359995791163</v>
      </c>
      <c r="ES37">
        <v>10.798206399913203</v>
      </c>
      <c r="ET37">
        <f t="shared" si="58"/>
        <v>1096.1342059790295</v>
      </c>
      <c r="EU37" s="17">
        <f>ET37*0.00405</f>
        <v>4.4393435342150696</v>
      </c>
      <c r="EV37" s="8">
        <f t="shared" si="59"/>
        <v>1091.6948624448144</v>
      </c>
      <c r="EW37" s="8">
        <f t="shared" si="103"/>
        <v>1084.4210423635902</v>
      </c>
      <c r="EX37">
        <v>10.123318499918629</v>
      </c>
      <c r="EY37">
        <f t="shared" si="60"/>
        <v>1094.5443608635089</v>
      </c>
      <c r="EZ37" s="17">
        <f>EY37*0.00405</f>
        <v>4.4329046614972105</v>
      </c>
      <c r="FA37" s="8">
        <f t="shared" si="61"/>
        <v>1090.1114562020118</v>
      </c>
      <c r="FB37" s="8">
        <f t="shared" si="104"/>
        <v>1082.8605553793279</v>
      </c>
      <c r="FC37">
        <v>9.4906110936737136</v>
      </c>
      <c r="FD37">
        <f t="shared" si="62"/>
        <v>1092.3511664730017</v>
      </c>
      <c r="FE37" s="17">
        <f>FD37*0.00405</f>
        <v>4.4240222242156566</v>
      </c>
      <c r="FF37" s="8">
        <f t="shared" si="63"/>
        <v>1087.9271442487861</v>
      </c>
      <c r="FG37" s="8">
        <f t="shared" si="105"/>
        <v>834.87578110014726</v>
      </c>
      <c r="FH37">
        <v>8.897447900319106</v>
      </c>
      <c r="FI37">
        <f t="shared" si="64"/>
        <v>843.77322900046636</v>
      </c>
      <c r="FJ37" s="17">
        <f>FI37*0.00405</f>
        <v>3.4172815774518885</v>
      </c>
      <c r="FK37" s="8">
        <f t="shared" si="65"/>
        <v>840.35594742301441</v>
      </c>
      <c r="FL37" s="8">
        <f t="shared" si="106"/>
        <v>804.39183808610767</v>
      </c>
      <c r="FM37">
        <v>8.3413574065491627</v>
      </c>
      <c r="FN37">
        <f t="shared" si="66"/>
        <v>812.73319549265682</v>
      </c>
      <c r="FO37" s="17">
        <f>FN37*0.00405</f>
        <v>3.2915694417452599</v>
      </c>
      <c r="FP37" s="8">
        <f t="shared" si="67"/>
        <v>809.44162605091151</v>
      </c>
      <c r="FQ37" s="8">
        <f t="shared" si="107"/>
        <v>647.23526800418233</v>
      </c>
      <c r="FR37">
        <v>5.9642261680223267</v>
      </c>
      <c r="FS37">
        <f t="shared" si="68"/>
        <v>653.19949417220471</v>
      </c>
      <c r="FT37" s="17">
        <f>FS37*0.00405</f>
        <v>2.6454579513974288</v>
      </c>
      <c r="FU37" s="8">
        <f t="shared" si="69"/>
        <v>650.55403622080723</v>
      </c>
      <c r="FV37" s="8">
        <f t="shared" si="108"/>
        <v>624.66363479341271</v>
      </c>
      <c r="FW37">
        <v>5.5914620325209317</v>
      </c>
      <c r="FX37">
        <f t="shared" si="70"/>
        <v>630.25509682593361</v>
      </c>
      <c r="FY37" s="17">
        <f>FX37*0.00405</f>
        <v>2.5525331421450308</v>
      </c>
      <c r="FZ37" s="8">
        <f t="shared" si="71"/>
        <v>627.70256368378853</v>
      </c>
      <c r="GA37" s="8">
        <f t="shared" si="109"/>
        <v>538.53706673495196</v>
      </c>
      <c r="GB37">
        <v>5.2419956554883731</v>
      </c>
      <c r="GC37">
        <f t="shared" si="72"/>
        <v>543.77906239044034</v>
      </c>
      <c r="GD37" s="17">
        <f>GC37*0.00405</f>
        <v>2.2023052026812833</v>
      </c>
      <c r="GE37" s="8">
        <f t="shared" si="73"/>
        <v>541.57675718775909</v>
      </c>
      <c r="GF37" s="8">
        <f t="shared" si="110"/>
        <v>595.84700639690232</v>
      </c>
    </row>
    <row r="38" spans="1:188" x14ac:dyDescent="0.3">
      <c r="A38" s="17">
        <v>52</v>
      </c>
      <c r="C38">
        <v>1919</v>
      </c>
      <c r="D38" s="12">
        <v>54.5</v>
      </c>
      <c r="E38">
        <f t="shared" si="0"/>
        <v>1973.5</v>
      </c>
      <c r="F38" s="17">
        <f>E38*0.00405</f>
        <v>7.9926749999999993</v>
      </c>
      <c r="G38" s="8">
        <f t="shared" si="1"/>
        <v>1965.507325</v>
      </c>
      <c r="H38" s="8">
        <f t="shared" si="74"/>
        <v>1964.511375</v>
      </c>
      <c r="I38" s="12">
        <v>54.5</v>
      </c>
      <c r="J38" s="7">
        <f t="shared" si="2"/>
        <v>2019.011375</v>
      </c>
      <c r="K38" s="17">
        <f>J38*0.00405</f>
        <v>8.1769960687500003</v>
      </c>
      <c r="L38" s="8">
        <f t="shared" si="3"/>
        <v>2010.8343789312501</v>
      </c>
      <c r="M38" s="8">
        <f t="shared" si="75"/>
        <v>2010.8343789312501</v>
      </c>
      <c r="N38" s="13">
        <v>54.5</v>
      </c>
      <c r="O38">
        <f t="shared" si="4"/>
        <v>2065.3343789312503</v>
      </c>
      <c r="P38" s="17">
        <f>O38*0.00405</f>
        <v>8.3646042346715639</v>
      </c>
      <c r="Q38" s="8">
        <f t="shared" si="5"/>
        <v>2056.9697746965785</v>
      </c>
      <c r="R38" s="8">
        <f t="shared" si="76"/>
        <v>1211.2257382785237</v>
      </c>
      <c r="S38" s="13">
        <v>54.5</v>
      </c>
      <c r="T38">
        <f t="shared" si="6"/>
        <v>1265.7257382785237</v>
      </c>
      <c r="U38" s="17">
        <f>T38*0.00405</f>
        <v>5.1261892400280207</v>
      </c>
      <c r="V38" s="8">
        <f t="shared" si="7"/>
        <v>1260.5995490384958</v>
      </c>
      <c r="W38" s="8">
        <f t="shared" si="77"/>
        <v>1246.7169421341828</v>
      </c>
      <c r="X38" s="13">
        <v>54.5</v>
      </c>
      <c r="Y38">
        <f t="shared" si="8"/>
        <v>1301.2169421341828</v>
      </c>
      <c r="Z38" s="17">
        <f>Y38*0.00405</f>
        <v>5.2699286156434395</v>
      </c>
      <c r="AA38" s="8">
        <f t="shared" si="9"/>
        <v>1295.9470135185393</v>
      </c>
      <c r="AB38" s="8">
        <f t="shared" si="78"/>
        <v>1282.1146266676819</v>
      </c>
      <c r="AC38" s="13">
        <v>54.5</v>
      </c>
      <c r="AD38">
        <f t="shared" si="10"/>
        <v>1336.6146266676819</v>
      </c>
      <c r="AE38" s="17">
        <f>AD38*0.00405</f>
        <v>5.4132892380041113</v>
      </c>
      <c r="AF38" s="8">
        <f t="shared" si="11"/>
        <v>1331.2013374296778</v>
      </c>
      <c r="AG38" s="8">
        <f t="shared" si="79"/>
        <v>1316.4375354487679</v>
      </c>
      <c r="AH38" s="13">
        <v>54.5</v>
      </c>
      <c r="AI38">
        <f t="shared" si="12"/>
        <v>1370.9375354487679</v>
      </c>
      <c r="AJ38" s="17">
        <f>AI38*0.00405</f>
        <v>5.5522970185675096</v>
      </c>
      <c r="AK38" s="8">
        <f t="shared" si="13"/>
        <v>1365.3852384302004</v>
      </c>
      <c r="AL38" s="8">
        <f t="shared" si="80"/>
        <v>1351.6515062188832</v>
      </c>
      <c r="AM38" s="13">
        <v>54.5</v>
      </c>
      <c r="AN38">
        <f t="shared" si="14"/>
        <v>1406.1515062188832</v>
      </c>
      <c r="AO38" s="17">
        <f>AN38*0.00405</f>
        <v>5.6949136001864771</v>
      </c>
      <c r="AP38" s="8">
        <f t="shared" si="15"/>
        <v>1400.4565926186967</v>
      </c>
      <c r="AQ38" s="8">
        <f t="shared" si="81"/>
        <v>730.94175503106487</v>
      </c>
      <c r="AR38" s="12">
        <v>49.125</v>
      </c>
      <c r="AS38">
        <f t="shared" si="16"/>
        <v>780.06675503106487</v>
      </c>
      <c r="AT38" s="17">
        <f>AS38*0.00405</f>
        <v>3.1592703578758123</v>
      </c>
      <c r="AU38" s="8">
        <f t="shared" si="17"/>
        <v>776.90748467318906</v>
      </c>
      <c r="AV38" s="8">
        <f t="shared" si="82"/>
        <v>754.82447040031138</v>
      </c>
      <c r="AW38" s="12">
        <v>46.0546875</v>
      </c>
      <c r="AX38">
        <f t="shared" si="18"/>
        <v>800.87915790031138</v>
      </c>
      <c r="AY38" s="17">
        <f>AX38*0.00405</f>
        <v>3.2435605894962611</v>
      </c>
      <c r="AZ38" s="8">
        <f t="shared" si="19"/>
        <v>797.63559731081511</v>
      </c>
      <c r="BA38" s="8">
        <f t="shared" si="83"/>
        <v>747.4433748900293</v>
      </c>
      <c r="BB38" s="12">
        <v>30.76171875</v>
      </c>
      <c r="BC38">
        <f t="shared" si="20"/>
        <v>778.2050936400293</v>
      </c>
      <c r="BD38" s="17">
        <f>BC38*0.00405</f>
        <v>3.1517306292421186</v>
      </c>
      <c r="BE38" s="8">
        <f t="shared" si="21"/>
        <v>775.05336301078717</v>
      </c>
      <c r="BF38" s="8">
        <f t="shared" si="84"/>
        <v>768.58760538477418</v>
      </c>
      <c r="BG38">
        <v>28.839111328125</v>
      </c>
      <c r="BH38">
        <f t="shared" si="22"/>
        <v>797.42671671289918</v>
      </c>
      <c r="BI38" s="17">
        <f>BH38*0.00405</f>
        <v>3.2295782026872417</v>
      </c>
      <c r="BJ38" s="8">
        <f t="shared" si="23"/>
        <v>794.19713851021197</v>
      </c>
      <c r="BK38" s="8">
        <f t="shared" si="85"/>
        <v>787.78632753552517</v>
      </c>
      <c r="BL38">
        <v>27.036666870117188</v>
      </c>
      <c r="BM38">
        <f t="shared" si="24"/>
        <v>814.82299440564236</v>
      </c>
      <c r="BN38" s="17">
        <f>BM38*0.00405</f>
        <v>3.3000331273428514</v>
      </c>
      <c r="BO38" s="8">
        <f t="shared" si="25"/>
        <v>811.52296127829948</v>
      </c>
      <c r="BP38" s="8">
        <f t="shared" si="86"/>
        <v>717.55920817401807</v>
      </c>
      <c r="BQ38">
        <v>25.346875190734863</v>
      </c>
      <c r="BR38">
        <f t="shared" si="26"/>
        <v>742.90608336475293</v>
      </c>
      <c r="BS38" s="17">
        <f>BR38*0.00405</f>
        <v>3.0087696376272492</v>
      </c>
      <c r="BT38" s="8">
        <f t="shared" si="27"/>
        <v>739.89731372712572</v>
      </c>
      <c r="BU38" s="8">
        <f t="shared" si="87"/>
        <v>732.92309976434024</v>
      </c>
      <c r="BV38">
        <v>23.762695491313934</v>
      </c>
      <c r="BW38">
        <f t="shared" si="28"/>
        <v>756.68579525565417</v>
      </c>
      <c r="BX38" s="17">
        <f>BW38*0.00405</f>
        <v>3.0645774707853994</v>
      </c>
      <c r="BY38" s="8">
        <f t="shared" si="29"/>
        <v>753.6212177848688</v>
      </c>
      <c r="BZ38" s="8">
        <f t="shared" si="88"/>
        <v>704.7650910279458</v>
      </c>
      <c r="CA38">
        <v>17.623115127207711</v>
      </c>
      <c r="CB38">
        <f t="shared" si="30"/>
        <v>722.38820615515351</v>
      </c>
      <c r="CC38" s="17">
        <f>CB38*0.00405</f>
        <v>2.9256722349283715</v>
      </c>
      <c r="CD38" s="8">
        <f t="shared" si="31"/>
        <v>719.46253392022516</v>
      </c>
      <c r="CE38" s="8">
        <f t="shared" si="89"/>
        <v>719.46004547654672</v>
      </c>
      <c r="CF38">
        <v>16.521670431757229</v>
      </c>
      <c r="CG38">
        <f t="shared" si="32"/>
        <v>735.98171590830395</v>
      </c>
      <c r="CH38" s="17">
        <f>CG38*0.00405</f>
        <v>2.9807259494286309</v>
      </c>
      <c r="CI38" s="8">
        <f t="shared" si="33"/>
        <v>733.00098995887538</v>
      </c>
      <c r="CJ38" s="8">
        <f t="shared" si="90"/>
        <v>734.01726150541595</v>
      </c>
      <c r="CK38">
        <v>15.489066029772403</v>
      </c>
      <c r="CL38">
        <f t="shared" si="34"/>
        <v>749.50632753518835</v>
      </c>
      <c r="CM38" s="17">
        <f>CL38*0.00405</f>
        <v>3.0355006265175128</v>
      </c>
      <c r="CN38" s="8">
        <f t="shared" si="35"/>
        <v>746.4708269086708</v>
      </c>
      <c r="CO38" s="8">
        <f t="shared" si="91"/>
        <v>762.60030814197194</v>
      </c>
      <c r="CP38">
        <v>14.520999402911627</v>
      </c>
      <c r="CQ38">
        <f t="shared" si="36"/>
        <v>777.12130754488362</v>
      </c>
      <c r="CR38" s="17">
        <f>CQ38*0.00405</f>
        <v>3.1473412955567786</v>
      </c>
      <c r="CS38" s="8">
        <f t="shared" si="37"/>
        <v>773.97396624932685</v>
      </c>
      <c r="CT38" s="8">
        <f t="shared" si="92"/>
        <v>784.43981952275885</v>
      </c>
      <c r="CU38">
        <v>13.613436940229651</v>
      </c>
      <c r="CV38">
        <f t="shared" si="38"/>
        <v>798.05325646298854</v>
      </c>
      <c r="CW38" s="17">
        <f>CV38*0.00405</f>
        <v>3.2321156886751035</v>
      </c>
      <c r="CX38" s="8">
        <f t="shared" si="39"/>
        <v>794.82114077431345</v>
      </c>
      <c r="CY38" s="8">
        <f t="shared" si="93"/>
        <v>800.62452176118859</v>
      </c>
      <c r="CZ38">
        <v>12.503311862428756</v>
      </c>
      <c r="DA38">
        <f t="shared" si="40"/>
        <v>813.12783362361733</v>
      </c>
      <c r="DB38" s="17">
        <f>DA38*0.00405</f>
        <v>3.2931677261756502</v>
      </c>
      <c r="DC38" s="8">
        <f t="shared" si="41"/>
        <v>809.83466589744171</v>
      </c>
      <c r="DD38" s="8">
        <f t="shared" si="94"/>
        <v>821.13308533042323</v>
      </c>
      <c r="DE38">
        <v>11.721854871026959</v>
      </c>
      <c r="DF38">
        <f t="shared" si="42"/>
        <v>832.85494020145018</v>
      </c>
      <c r="DG38" s="17">
        <f>DF38*0.00405</f>
        <v>3.3730625078158729</v>
      </c>
      <c r="DH38" s="8">
        <f t="shared" si="43"/>
        <v>829.48187769363426</v>
      </c>
      <c r="DI38" s="8">
        <f t="shared" si="95"/>
        <v>840.86382374828702</v>
      </c>
      <c r="DJ38">
        <v>10.989238941587775</v>
      </c>
      <c r="DK38">
        <f t="shared" si="44"/>
        <v>851.85306268987483</v>
      </c>
      <c r="DL38" s="17">
        <f>DK38*0.00405</f>
        <v>3.4500049038939928</v>
      </c>
      <c r="DM38" s="8">
        <f t="shared" si="45"/>
        <v>848.40305778598088</v>
      </c>
      <c r="DN38" s="8">
        <f t="shared" si="96"/>
        <v>856.04311201993812</v>
      </c>
      <c r="DO38">
        <v>10.302411507738539</v>
      </c>
      <c r="DP38">
        <f t="shared" si="46"/>
        <v>866.34552352767662</v>
      </c>
      <c r="DQ38" s="17">
        <f>DP38*0.00405</f>
        <v>3.5086993702870903</v>
      </c>
      <c r="DR38" s="8">
        <f t="shared" si="47"/>
        <v>862.83682415738951</v>
      </c>
      <c r="DS38" s="8">
        <f t="shared" si="97"/>
        <v>881.08823884000606</v>
      </c>
      <c r="DT38">
        <v>9.6585107885048807</v>
      </c>
      <c r="DU38">
        <f t="shared" si="48"/>
        <v>890.74674962851088</v>
      </c>
      <c r="DV38" s="17">
        <f>DU38*0.00405</f>
        <v>3.607524335995469</v>
      </c>
      <c r="DW38" s="8">
        <f t="shared" si="49"/>
        <v>887.13922529251545</v>
      </c>
      <c r="DX38" s="8">
        <f t="shared" si="98"/>
        <v>992.7660958706</v>
      </c>
      <c r="DY38">
        <v>11.89231959126105</v>
      </c>
      <c r="DZ38">
        <f t="shared" si="50"/>
        <v>1004.6584154618611</v>
      </c>
      <c r="EA38" s="17">
        <f>DZ38*0.00405</f>
        <v>4.0688665826205375</v>
      </c>
      <c r="EB38" s="8">
        <f t="shared" si="51"/>
        <v>1000.5895488792405</v>
      </c>
      <c r="EC38" s="8">
        <f t="shared" si="99"/>
        <v>1010.0995342402493</v>
      </c>
      <c r="ED38">
        <v>11.149049616807234</v>
      </c>
      <c r="EE38">
        <f t="shared" si="52"/>
        <v>1021.2485838570566</v>
      </c>
      <c r="EF38" s="17">
        <f>EE38*0.00405</f>
        <v>4.1360567646210793</v>
      </c>
      <c r="EG38" s="8">
        <f t="shared" si="53"/>
        <v>1017.1125270924355</v>
      </c>
      <c r="EH38" s="8">
        <f t="shared" si="100"/>
        <v>1026.7059537867854</v>
      </c>
      <c r="EI38">
        <v>10.452234015756781</v>
      </c>
      <c r="EJ38">
        <f t="shared" si="54"/>
        <v>1037.1581878025422</v>
      </c>
      <c r="EK38" s="17">
        <f>EJ38*0.00405</f>
        <v>4.2004906606002956</v>
      </c>
      <c r="EL38" s="8">
        <f t="shared" si="55"/>
        <v>1032.9576971419419</v>
      </c>
      <c r="EM38" s="8">
        <f t="shared" si="101"/>
        <v>1010.1621925857254</v>
      </c>
      <c r="EN38">
        <v>9.7989693897719832</v>
      </c>
      <c r="EO38">
        <f t="shared" si="56"/>
        <v>1019.9611619754974</v>
      </c>
      <c r="EP38" s="17">
        <f>EO38*0.00405</f>
        <v>4.130842706000764</v>
      </c>
      <c r="EQ38" s="8">
        <f t="shared" si="57"/>
        <v>1015.8303192694966</v>
      </c>
      <c r="ER38" s="8">
        <f t="shared" si="102"/>
        <v>1014.0093609204094</v>
      </c>
      <c r="ES38">
        <v>9.1865338029112351</v>
      </c>
      <c r="ET38">
        <f t="shared" si="58"/>
        <v>1023.1958947233206</v>
      </c>
      <c r="EU38" s="17">
        <f>ET38*0.00405</f>
        <v>4.1439433736294484</v>
      </c>
      <c r="EV38" s="8">
        <f t="shared" si="59"/>
        <v>1019.0519513496912</v>
      </c>
      <c r="EW38" s="8">
        <f t="shared" si="103"/>
        <v>1091.6948624448144</v>
      </c>
      <c r="EX38">
        <v>10.123318499918629</v>
      </c>
      <c r="EY38">
        <f t="shared" si="60"/>
        <v>1101.8181809447331</v>
      </c>
      <c r="EZ38" s="17">
        <f>EY38*0.00405</f>
        <v>4.4623636328261682</v>
      </c>
      <c r="FA38" s="8">
        <f t="shared" si="61"/>
        <v>1097.3558173119068</v>
      </c>
      <c r="FB38" s="8">
        <f t="shared" si="104"/>
        <v>1090.1114562020118</v>
      </c>
      <c r="FC38">
        <v>9.4906110936737136</v>
      </c>
      <c r="FD38">
        <f t="shared" si="62"/>
        <v>1099.6020672956856</v>
      </c>
      <c r="FE38" s="17">
        <f>FD38*0.00405</f>
        <v>4.4533883725475265</v>
      </c>
      <c r="FF38" s="8">
        <f t="shared" si="63"/>
        <v>1095.148678923138</v>
      </c>
      <c r="FG38" s="8">
        <f t="shared" si="105"/>
        <v>1087.9271442487861</v>
      </c>
      <c r="FH38">
        <v>8.897447900319106</v>
      </c>
      <c r="FI38">
        <f t="shared" si="64"/>
        <v>1096.8245921491052</v>
      </c>
      <c r="FJ38" s="17">
        <f>FI38*0.00405</f>
        <v>4.4421395982038758</v>
      </c>
      <c r="FK38" s="8">
        <f t="shared" si="65"/>
        <v>1092.3824525509015</v>
      </c>
      <c r="FL38" s="8">
        <f t="shared" si="106"/>
        <v>840.35594742301441</v>
      </c>
      <c r="FM38">
        <v>8.3413574065491627</v>
      </c>
      <c r="FN38">
        <f t="shared" si="66"/>
        <v>848.69730482956356</v>
      </c>
      <c r="FO38" s="17">
        <f>FN38*0.00405</f>
        <v>3.4372240845597322</v>
      </c>
      <c r="FP38" s="8">
        <f t="shared" si="67"/>
        <v>845.26008074500385</v>
      </c>
      <c r="FQ38" s="8">
        <f t="shared" si="107"/>
        <v>809.44162605091151</v>
      </c>
      <c r="FR38">
        <v>7.8200225686398399</v>
      </c>
      <c r="FS38">
        <f t="shared" si="68"/>
        <v>817.26164861955135</v>
      </c>
      <c r="FT38" s="17">
        <f>FS38*0.00405</f>
        <v>3.3099096769091827</v>
      </c>
      <c r="FU38" s="8">
        <f t="shared" si="69"/>
        <v>813.95173894264212</v>
      </c>
      <c r="FV38" s="8">
        <f t="shared" si="108"/>
        <v>650.55403622080723</v>
      </c>
      <c r="FW38">
        <v>5.5914620325209317</v>
      </c>
      <c r="FX38">
        <f t="shared" si="70"/>
        <v>656.14549825332813</v>
      </c>
      <c r="FY38" s="17">
        <f>FX38*0.00405</f>
        <v>2.657389267925979</v>
      </c>
      <c r="FZ38" s="8">
        <f t="shared" si="71"/>
        <v>653.48810898540216</v>
      </c>
      <c r="GA38" s="8">
        <f t="shared" si="109"/>
        <v>627.70256368378853</v>
      </c>
      <c r="GB38">
        <v>5.2419956554883731</v>
      </c>
      <c r="GC38">
        <f t="shared" si="72"/>
        <v>632.94455933927691</v>
      </c>
      <c r="GD38" s="17">
        <f>GC38*0.00405</f>
        <v>2.5634254653240713</v>
      </c>
      <c r="GE38" s="8">
        <f t="shared" si="73"/>
        <v>630.38113387395288</v>
      </c>
      <c r="GF38" s="8">
        <f t="shared" si="110"/>
        <v>541.57675718775909</v>
      </c>
    </row>
    <row r="39" spans="1:188" x14ac:dyDescent="0.3">
      <c r="A39" s="17">
        <v>53</v>
      </c>
      <c r="C39">
        <v>1919</v>
      </c>
      <c r="D39" s="12">
        <v>54.5</v>
      </c>
      <c r="E39">
        <f t="shared" si="0"/>
        <v>1973.5</v>
      </c>
      <c r="F39" s="17">
        <f>E39*0.00405</f>
        <v>7.9926749999999993</v>
      </c>
      <c r="G39" s="8">
        <f t="shared" si="1"/>
        <v>1965.507325</v>
      </c>
      <c r="H39" s="8">
        <f t="shared" si="74"/>
        <v>1965.507325</v>
      </c>
      <c r="I39" s="12">
        <v>54.5</v>
      </c>
      <c r="J39" s="7">
        <f t="shared" si="2"/>
        <v>2020.007325</v>
      </c>
      <c r="K39" s="17">
        <f>J39*0.00405</f>
        <v>8.1810296662499997</v>
      </c>
      <c r="L39" s="8">
        <f t="shared" si="3"/>
        <v>2011.8262953337501</v>
      </c>
      <c r="M39" s="8">
        <f t="shared" si="75"/>
        <v>2010.8343789312501</v>
      </c>
      <c r="N39" s="13">
        <v>54.5</v>
      </c>
      <c r="O39">
        <f t="shared" si="4"/>
        <v>2065.3343789312503</v>
      </c>
      <c r="P39" s="17">
        <f>O39*0.00405</f>
        <v>8.3646042346715639</v>
      </c>
      <c r="Q39" s="8">
        <f t="shared" si="5"/>
        <v>2056.9697746965785</v>
      </c>
      <c r="R39" s="8">
        <f t="shared" si="76"/>
        <v>2056.9697746965785</v>
      </c>
      <c r="S39" s="13">
        <v>54.5</v>
      </c>
      <c r="T39">
        <f t="shared" si="6"/>
        <v>2111.4697746965785</v>
      </c>
      <c r="U39" s="17">
        <f>T39*0.00405</f>
        <v>8.5514525875211422</v>
      </c>
      <c r="V39" s="8">
        <f t="shared" si="7"/>
        <v>2102.9183221090575</v>
      </c>
      <c r="W39" s="8">
        <f t="shared" si="77"/>
        <v>1260.5995490384958</v>
      </c>
      <c r="X39" s="13">
        <v>54.5</v>
      </c>
      <c r="Y39">
        <f t="shared" si="8"/>
        <v>1315.0995490384958</v>
      </c>
      <c r="Z39" s="17">
        <f>Y39*0.00405</f>
        <v>5.3261531736059071</v>
      </c>
      <c r="AA39" s="8">
        <f t="shared" si="9"/>
        <v>1309.7733958648898</v>
      </c>
      <c r="AB39" s="8">
        <f t="shared" si="78"/>
        <v>1295.9470135185393</v>
      </c>
      <c r="AC39" s="13">
        <v>54.5</v>
      </c>
      <c r="AD39">
        <f t="shared" si="10"/>
        <v>1350.4470135185393</v>
      </c>
      <c r="AE39" s="17">
        <f>AD39*0.00405</f>
        <v>5.4693104047500833</v>
      </c>
      <c r="AF39" s="8">
        <f t="shared" si="11"/>
        <v>1344.9777031137892</v>
      </c>
      <c r="AG39" s="8">
        <f t="shared" si="79"/>
        <v>1331.2013374296778</v>
      </c>
      <c r="AH39" s="13">
        <v>54.5</v>
      </c>
      <c r="AI39">
        <f t="shared" si="12"/>
        <v>1385.7013374296778</v>
      </c>
      <c r="AJ39" s="17">
        <f>AI39*0.00405</f>
        <v>5.6120904165901946</v>
      </c>
      <c r="AK39" s="8">
        <f t="shared" si="13"/>
        <v>1380.0892470130875</v>
      </c>
      <c r="AL39" s="8">
        <f t="shared" si="80"/>
        <v>1365.3852384302004</v>
      </c>
      <c r="AM39" s="13">
        <v>54.5</v>
      </c>
      <c r="AN39">
        <f t="shared" si="14"/>
        <v>1419.8852384302004</v>
      </c>
      <c r="AO39" s="17">
        <f>AN39*0.00405</f>
        <v>5.7505352156423113</v>
      </c>
      <c r="AP39" s="8">
        <f t="shared" si="15"/>
        <v>1414.1347032145582</v>
      </c>
      <c r="AQ39" s="8">
        <f t="shared" si="81"/>
        <v>1400.4565926186967</v>
      </c>
      <c r="AR39" s="12">
        <v>49.125</v>
      </c>
      <c r="AS39">
        <f t="shared" si="16"/>
        <v>1449.5815926186967</v>
      </c>
      <c r="AT39" s="17">
        <f>AS39*0.00405</f>
        <v>5.8708054501057214</v>
      </c>
      <c r="AU39" s="8">
        <f t="shared" si="17"/>
        <v>1443.710787168591</v>
      </c>
      <c r="AV39" s="8">
        <f t="shared" si="82"/>
        <v>776.90748467318906</v>
      </c>
      <c r="AW39" s="12">
        <v>46.0546875</v>
      </c>
      <c r="AX39">
        <f t="shared" si="18"/>
        <v>822.96217217318906</v>
      </c>
      <c r="AY39" s="17">
        <f>AX39*0.00405</f>
        <v>3.3329967973014156</v>
      </c>
      <c r="AZ39" s="8">
        <f t="shared" si="19"/>
        <v>819.6291753758876</v>
      </c>
      <c r="BA39" s="8">
        <f t="shared" si="83"/>
        <v>797.63559731081511</v>
      </c>
      <c r="BB39" s="12">
        <v>43.17626953125</v>
      </c>
      <c r="BC39">
        <f t="shared" si="20"/>
        <v>840.81186684206511</v>
      </c>
      <c r="BD39" s="17">
        <f>BC39*0.00405</f>
        <v>3.4052880607103635</v>
      </c>
      <c r="BE39" s="8">
        <f t="shared" si="21"/>
        <v>837.40657878135471</v>
      </c>
      <c r="BF39" s="8">
        <f t="shared" si="84"/>
        <v>775.05336301078717</v>
      </c>
      <c r="BG39">
        <v>28.839111328125</v>
      </c>
      <c r="BH39">
        <f t="shared" si="22"/>
        <v>803.89247433891217</v>
      </c>
      <c r="BI39" s="17">
        <f>BH39*0.00405</f>
        <v>3.2557645210725941</v>
      </c>
      <c r="BJ39" s="8">
        <f t="shared" si="23"/>
        <v>800.63670981783957</v>
      </c>
      <c r="BK39" s="8">
        <f t="shared" si="85"/>
        <v>794.19713851021197</v>
      </c>
      <c r="BL39">
        <v>27.036666870117188</v>
      </c>
      <c r="BM39">
        <f t="shared" si="24"/>
        <v>821.23380538032916</v>
      </c>
      <c r="BN39" s="17">
        <f>BM39*0.00405</f>
        <v>3.325996911790333</v>
      </c>
      <c r="BO39" s="8">
        <f t="shared" si="25"/>
        <v>817.90780846853886</v>
      </c>
      <c r="BP39" s="8">
        <f t="shared" si="86"/>
        <v>811.52296127829948</v>
      </c>
      <c r="BQ39">
        <v>25.346875190734863</v>
      </c>
      <c r="BR39">
        <f t="shared" si="26"/>
        <v>836.86983646903434</v>
      </c>
      <c r="BS39" s="17">
        <f>BR39*0.00405</f>
        <v>3.3893228376995888</v>
      </c>
      <c r="BT39" s="8">
        <f t="shared" si="27"/>
        <v>833.4805136313347</v>
      </c>
      <c r="BU39" s="8">
        <f t="shared" si="87"/>
        <v>739.89731372712572</v>
      </c>
      <c r="BV39">
        <v>23.762695491313934</v>
      </c>
      <c r="BW39">
        <f t="shared" si="28"/>
        <v>763.66000921843965</v>
      </c>
      <c r="BX39" s="17">
        <f>BW39*0.00405</f>
        <v>3.0928230373346803</v>
      </c>
      <c r="BY39" s="8">
        <f t="shared" si="29"/>
        <v>760.56718618110494</v>
      </c>
      <c r="BZ39" s="8">
        <f t="shared" si="88"/>
        <v>753.6212177848688</v>
      </c>
      <c r="CA39">
        <v>22.277527023106813</v>
      </c>
      <c r="CB39">
        <f t="shared" si="30"/>
        <v>775.89874480797562</v>
      </c>
      <c r="CC39" s="17">
        <f>CB39*0.00405</f>
        <v>3.1423899164723013</v>
      </c>
      <c r="CD39" s="8">
        <f t="shared" si="31"/>
        <v>772.75635489150329</v>
      </c>
      <c r="CE39" s="8">
        <f t="shared" si="89"/>
        <v>719.46253392022516</v>
      </c>
      <c r="CF39">
        <v>16.521670431757229</v>
      </c>
      <c r="CG39">
        <f t="shared" si="32"/>
        <v>735.98420435198238</v>
      </c>
      <c r="CH39" s="17">
        <f>CG39*0.00405</f>
        <v>2.9807360276255284</v>
      </c>
      <c r="CI39" s="8">
        <f t="shared" si="33"/>
        <v>733.00346832435685</v>
      </c>
      <c r="CJ39" s="8">
        <f t="shared" si="90"/>
        <v>733.00098995887538</v>
      </c>
      <c r="CK39">
        <v>15.489066029772403</v>
      </c>
      <c r="CL39">
        <f t="shared" si="34"/>
        <v>748.49005598864778</v>
      </c>
      <c r="CM39" s="17">
        <f>CL39*0.00405</f>
        <v>3.0313847267540233</v>
      </c>
      <c r="CN39" s="8">
        <f t="shared" si="35"/>
        <v>745.45867126189376</v>
      </c>
      <c r="CO39" s="8">
        <f t="shared" si="91"/>
        <v>746.4708269086708</v>
      </c>
      <c r="CP39">
        <v>14.520999402911627</v>
      </c>
      <c r="CQ39">
        <f t="shared" si="36"/>
        <v>760.99182631158237</v>
      </c>
      <c r="CR39" s="17">
        <f>CQ39*0.00405</f>
        <v>3.0820168965619086</v>
      </c>
      <c r="CS39" s="8">
        <f t="shared" si="37"/>
        <v>757.9098094150205</v>
      </c>
      <c r="CT39" s="8">
        <f t="shared" si="92"/>
        <v>773.97396624932685</v>
      </c>
      <c r="CU39">
        <v>13.613436940229651</v>
      </c>
      <c r="CV39">
        <f t="shared" si="38"/>
        <v>787.58740318955654</v>
      </c>
      <c r="CW39" s="17">
        <f>CV39*0.00405</f>
        <v>3.1897289829177038</v>
      </c>
      <c r="CX39" s="8">
        <f t="shared" si="39"/>
        <v>784.39767420663884</v>
      </c>
      <c r="CY39" s="8">
        <f t="shared" si="93"/>
        <v>794.82114077431345</v>
      </c>
      <c r="CZ39">
        <v>12.762597131465297</v>
      </c>
      <c r="DA39">
        <f t="shared" si="40"/>
        <v>807.58373790577878</v>
      </c>
      <c r="DB39" s="17">
        <f>DA39*0.00405</f>
        <v>3.2707141385184038</v>
      </c>
      <c r="DC39" s="8">
        <f t="shared" si="41"/>
        <v>804.31302376726035</v>
      </c>
      <c r="DD39" s="8">
        <f t="shared" si="94"/>
        <v>809.83466589744171</v>
      </c>
      <c r="DE39">
        <v>11.721854871026959</v>
      </c>
      <c r="DF39">
        <f t="shared" si="42"/>
        <v>821.55652076846866</v>
      </c>
      <c r="DG39" s="17">
        <f>DF39*0.00405</f>
        <v>3.327303909112298</v>
      </c>
      <c r="DH39" s="8">
        <f t="shared" si="43"/>
        <v>818.22921685935637</v>
      </c>
      <c r="DI39" s="8">
        <f t="shared" si="95"/>
        <v>829.48187769363426</v>
      </c>
      <c r="DJ39">
        <v>10.989238941587775</v>
      </c>
      <c r="DK39">
        <f t="shared" si="44"/>
        <v>840.47111663522207</v>
      </c>
      <c r="DL39" s="17">
        <f>DK39*0.00405</f>
        <v>3.403908022372649</v>
      </c>
      <c r="DM39" s="8">
        <f t="shared" si="45"/>
        <v>837.06720861284941</v>
      </c>
      <c r="DN39" s="8">
        <f t="shared" si="96"/>
        <v>848.40305778598088</v>
      </c>
      <c r="DO39">
        <v>10.302411507738539</v>
      </c>
      <c r="DP39">
        <f t="shared" si="46"/>
        <v>858.70546929371937</v>
      </c>
      <c r="DQ39" s="17">
        <f>DP39*0.00405</f>
        <v>3.4777571506395635</v>
      </c>
      <c r="DR39" s="8">
        <f t="shared" si="47"/>
        <v>855.22771214307977</v>
      </c>
      <c r="DS39" s="8">
        <f t="shared" si="97"/>
        <v>862.83682415738951</v>
      </c>
      <c r="DT39">
        <v>9.6585107885048807</v>
      </c>
      <c r="DU39">
        <f t="shared" si="48"/>
        <v>872.49533494589434</v>
      </c>
      <c r="DV39" s="17">
        <f>DU39*0.00405</f>
        <v>3.5336061065308719</v>
      </c>
      <c r="DW39" s="8">
        <f t="shared" si="49"/>
        <v>868.96172883936345</v>
      </c>
      <c r="DX39" s="8">
        <f t="shared" si="98"/>
        <v>887.13922529251545</v>
      </c>
      <c r="DY39">
        <v>9.0548538642233254</v>
      </c>
      <c r="DZ39">
        <f t="shared" si="50"/>
        <v>896.19407915673878</v>
      </c>
      <c r="EA39" s="17">
        <f>DZ39*0.00405</f>
        <v>3.6295860205847919</v>
      </c>
      <c r="EB39" s="8">
        <f t="shared" si="51"/>
        <v>892.56449313615394</v>
      </c>
      <c r="EC39" s="8">
        <f t="shared" si="99"/>
        <v>1000.5895488792405</v>
      </c>
      <c r="ED39">
        <v>11.149049616807234</v>
      </c>
      <c r="EE39">
        <f t="shared" si="52"/>
        <v>1011.7385984960478</v>
      </c>
      <c r="EF39" s="17">
        <f>EE39*0.00405</f>
        <v>4.0975413239089935</v>
      </c>
      <c r="EG39" s="8">
        <f t="shared" si="53"/>
        <v>1007.6410571721387</v>
      </c>
      <c r="EH39" s="8">
        <f t="shared" si="100"/>
        <v>1017.1125270924355</v>
      </c>
      <c r="EI39">
        <v>10.452234015756781</v>
      </c>
      <c r="EJ39">
        <f t="shared" si="54"/>
        <v>1027.5647611081922</v>
      </c>
      <c r="EK39" s="17">
        <f>EJ39*0.00405</f>
        <v>4.1616372824881784</v>
      </c>
      <c r="EL39" s="8">
        <f t="shared" si="55"/>
        <v>1023.403123825704</v>
      </c>
      <c r="EM39" s="8">
        <f t="shared" si="101"/>
        <v>1032.9576971419419</v>
      </c>
      <c r="EN39">
        <v>9.7989693897719832</v>
      </c>
      <c r="EO39">
        <f t="shared" si="56"/>
        <v>1042.756666531714</v>
      </c>
      <c r="EP39" s="17">
        <f>EO39*0.00405</f>
        <v>4.2231644994534419</v>
      </c>
      <c r="EQ39" s="8">
        <f t="shared" si="57"/>
        <v>1038.5335020322607</v>
      </c>
      <c r="ER39" s="8">
        <f t="shared" si="102"/>
        <v>1015.8303192694966</v>
      </c>
      <c r="ES39">
        <v>9.1865338029112351</v>
      </c>
      <c r="ET39">
        <f t="shared" si="58"/>
        <v>1025.0168530724079</v>
      </c>
      <c r="EU39" s="17">
        <f>ET39*0.00405</f>
        <v>4.1513182549432521</v>
      </c>
      <c r="EV39" s="8">
        <f t="shared" si="59"/>
        <v>1020.8655348174647</v>
      </c>
      <c r="EW39" s="8">
        <f t="shared" si="103"/>
        <v>1019.0519513496912</v>
      </c>
      <c r="EX39">
        <v>8.6123754402292825</v>
      </c>
      <c r="EY39">
        <f t="shared" si="60"/>
        <v>1027.6643267899206</v>
      </c>
      <c r="EZ39" s="17">
        <f>EY39*0.00405</f>
        <v>4.1620405234991784</v>
      </c>
      <c r="FA39" s="8">
        <f t="shared" si="61"/>
        <v>1023.5022862664214</v>
      </c>
      <c r="FB39" s="8">
        <f t="shared" si="104"/>
        <v>1097.3558173119068</v>
      </c>
      <c r="FC39">
        <v>9.4906110936737136</v>
      </c>
      <c r="FD39">
        <f t="shared" si="62"/>
        <v>1106.8464284055806</v>
      </c>
      <c r="FE39" s="17">
        <f>FD39*0.00405</f>
        <v>4.4827280350426015</v>
      </c>
      <c r="FF39" s="8">
        <f t="shared" si="63"/>
        <v>1102.363700370538</v>
      </c>
      <c r="FG39" s="8">
        <f t="shared" si="105"/>
        <v>1095.148678923138</v>
      </c>
      <c r="FH39">
        <v>8.897447900319106</v>
      </c>
      <c r="FI39">
        <f t="shared" si="64"/>
        <v>1104.0461268234571</v>
      </c>
      <c r="FJ39" s="17">
        <f>FI39*0.00405</f>
        <v>4.471386813635001</v>
      </c>
      <c r="FK39" s="8">
        <f t="shared" si="65"/>
        <v>1099.5747400098221</v>
      </c>
      <c r="FL39" s="8">
        <f t="shared" si="106"/>
        <v>1092.3824525509015</v>
      </c>
      <c r="FM39">
        <v>8.3413574065491627</v>
      </c>
      <c r="FN39">
        <f t="shared" si="66"/>
        <v>1100.7238099574506</v>
      </c>
      <c r="FO39" s="17">
        <f>FN39*0.00405</f>
        <v>4.4579314303276751</v>
      </c>
      <c r="FP39" s="8">
        <f t="shared" si="67"/>
        <v>1096.265878527123</v>
      </c>
      <c r="FQ39" s="8">
        <f t="shared" si="107"/>
        <v>845.26008074500385</v>
      </c>
      <c r="FR39">
        <v>7.8200225686398399</v>
      </c>
      <c r="FS39">
        <f t="shared" si="68"/>
        <v>853.08010331364369</v>
      </c>
      <c r="FT39" s="17">
        <f>FS39*0.00405</f>
        <v>3.4549744184202567</v>
      </c>
      <c r="FU39" s="8">
        <f t="shared" si="69"/>
        <v>849.62512889522338</v>
      </c>
      <c r="FV39" s="8">
        <f t="shared" si="108"/>
        <v>813.95173894264212</v>
      </c>
      <c r="FW39">
        <v>7.3312711580998497</v>
      </c>
      <c r="FX39">
        <f t="shared" si="70"/>
        <v>821.28301010074199</v>
      </c>
      <c r="FY39" s="17">
        <f>FX39*0.00405</f>
        <v>3.3261961909080049</v>
      </c>
      <c r="FZ39" s="8">
        <f t="shared" si="71"/>
        <v>817.95681390983395</v>
      </c>
      <c r="GA39" s="8">
        <f t="shared" si="109"/>
        <v>653.48810898540216</v>
      </c>
      <c r="GB39">
        <v>5.2419956554883731</v>
      </c>
      <c r="GC39">
        <f t="shared" si="72"/>
        <v>658.73010464089054</v>
      </c>
      <c r="GD39" s="17">
        <f>GC39*0.00405</f>
        <v>2.6678569237956067</v>
      </c>
      <c r="GE39" s="8">
        <f t="shared" si="73"/>
        <v>656.06224771709492</v>
      </c>
      <c r="GF39" s="8">
        <f t="shared" si="110"/>
        <v>630.38113387395288</v>
      </c>
    </row>
    <row r="40" spans="1:188" x14ac:dyDescent="0.3">
      <c r="A40" s="17">
        <v>54</v>
      </c>
      <c r="C40">
        <v>1919</v>
      </c>
      <c r="D40" s="12">
        <v>54.5</v>
      </c>
      <c r="E40">
        <f t="shared" si="0"/>
        <v>1973.5</v>
      </c>
      <c r="F40" s="17">
        <f>E40*0.00405</f>
        <v>7.9926749999999993</v>
      </c>
      <c r="G40" s="8">
        <f t="shared" si="1"/>
        <v>1965.507325</v>
      </c>
      <c r="H40" s="8">
        <f t="shared" si="74"/>
        <v>1965.507325</v>
      </c>
      <c r="I40" s="12">
        <v>54.5</v>
      </c>
      <c r="J40" s="7">
        <f t="shared" si="2"/>
        <v>2020.007325</v>
      </c>
      <c r="K40" s="17">
        <f>J40*0.00405</f>
        <v>8.1810296662499997</v>
      </c>
      <c r="L40" s="8">
        <f t="shared" si="3"/>
        <v>2011.8262953337501</v>
      </c>
      <c r="M40" s="8">
        <f t="shared" si="75"/>
        <v>2011.8262953337501</v>
      </c>
      <c r="N40" s="13">
        <v>54.5</v>
      </c>
      <c r="O40">
        <f t="shared" si="4"/>
        <v>2066.3262953337498</v>
      </c>
      <c r="P40" s="17">
        <f>O40*0.00405</f>
        <v>8.3686214961016869</v>
      </c>
      <c r="Q40" s="8">
        <f t="shared" si="5"/>
        <v>2057.9576738376481</v>
      </c>
      <c r="R40" s="8">
        <f t="shared" si="76"/>
        <v>2056.9697746965785</v>
      </c>
      <c r="S40" s="13">
        <v>54.5</v>
      </c>
      <c r="T40">
        <f t="shared" si="6"/>
        <v>2111.4697746965785</v>
      </c>
      <c r="U40" s="17">
        <f>T40*0.00405</f>
        <v>8.5514525875211422</v>
      </c>
      <c r="V40" s="8">
        <f t="shared" si="7"/>
        <v>2102.9183221090575</v>
      </c>
      <c r="W40" s="8">
        <f t="shared" si="77"/>
        <v>2102.9183221090575</v>
      </c>
      <c r="X40" s="13">
        <v>54.5</v>
      </c>
      <c r="Y40">
        <f t="shared" si="8"/>
        <v>2157.4183221090575</v>
      </c>
      <c r="Z40" s="17">
        <f>Y40*0.00405</f>
        <v>8.7375442045416829</v>
      </c>
      <c r="AA40" s="8">
        <f t="shared" si="9"/>
        <v>2148.6807779045157</v>
      </c>
      <c r="AB40" s="8">
        <f t="shared" si="78"/>
        <v>1309.7733958648898</v>
      </c>
      <c r="AC40" s="13">
        <v>54.5</v>
      </c>
      <c r="AD40">
        <f t="shared" si="10"/>
        <v>1364.2733958648898</v>
      </c>
      <c r="AE40" s="17">
        <f>AD40*0.00405</f>
        <v>5.5253072532528034</v>
      </c>
      <c r="AF40" s="8">
        <f t="shared" si="11"/>
        <v>1358.7480886116371</v>
      </c>
      <c r="AG40" s="8">
        <f t="shared" si="79"/>
        <v>1344.9777031137892</v>
      </c>
      <c r="AH40" s="13">
        <v>54.5</v>
      </c>
      <c r="AI40">
        <f t="shared" si="12"/>
        <v>1399.4777031137892</v>
      </c>
      <c r="AJ40" s="17">
        <f>AI40*0.00405</f>
        <v>5.6678846976108455</v>
      </c>
      <c r="AK40" s="8">
        <f t="shared" si="13"/>
        <v>1393.8098184161784</v>
      </c>
      <c r="AL40" s="8">
        <f t="shared" si="80"/>
        <v>1380.0892470130875</v>
      </c>
      <c r="AM40" s="13">
        <v>54.5</v>
      </c>
      <c r="AN40">
        <f t="shared" si="14"/>
        <v>1434.5892470130875</v>
      </c>
      <c r="AO40" s="17">
        <f>AN40*0.00405</f>
        <v>5.8100864504030039</v>
      </c>
      <c r="AP40" s="8">
        <f t="shared" si="15"/>
        <v>1428.7791605626844</v>
      </c>
      <c r="AQ40" s="8">
        <f t="shared" si="81"/>
        <v>1414.1347032145582</v>
      </c>
      <c r="AR40" s="12">
        <v>49.125</v>
      </c>
      <c r="AS40">
        <f t="shared" si="16"/>
        <v>1463.2597032145582</v>
      </c>
      <c r="AT40" s="17">
        <f>AS40*0.00405</f>
        <v>5.9262017980189601</v>
      </c>
      <c r="AU40" s="8">
        <f t="shared" si="17"/>
        <v>1457.3335014165391</v>
      </c>
      <c r="AV40" s="8">
        <f t="shared" si="82"/>
        <v>1443.710787168591</v>
      </c>
      <c r="AW40" s="12">
        <v>46.0546875</v>
      </c>
      <c r="AX40">
        <f t="shared" si="18"/>
        <v>1489.765474668591</v>
      </c>
      <c r="AY40" s="17">
        <f>AX40*0.00405</f>
        <v>6.0335501724077929</v>
      </c>
      <c r="AZ40" s="8">
        <f t="shared" si="19"/>
        <v>1483.7319244961832</v>
      </c>
      <c r="BA40" s="8">
        <f t="shared" si="83"/>
        <v>819.6291753758876</v>
      </c>
      <c r="BB40" s="12">
        <v>43.17626953125</v>
      </c>
      <c r="BC40">
        <f t="shared" si="20"/>
        <v>862.8054449071376</v>
      </c>
      <c r="BD40" s="17">
        <f>BC40*0.00405</f>
        <v>3.4943620518739071</v>
      </c>
      <c r="BE40" s="8">
        <f t="shared" si="21"/>
        <v>859.31108285526363</v>
      </c>
      <c r="BF40" s="8">
        <f t="shared" si="84"/>
        <v>837.40657878135471</v>
      </c>
      <c r="BG40">
        <v>40.477752685546875</v>
      </c>
      <c r="BH40">
        <f t="shared" si="22"/>
        <v>877.88433146690159</v>
      </c>
      <c r="BI40" s="17">
        <f>BH40*0.00405</f>
        <v>3.5554315424409513</v>
      </c>
      <c r="BJ40" s="8">
        <f t="shared" si="23"/>
        <v>874.32889992446064</v>
      </c>
      <c r="BK40" s="8">
        <f t="shared" si="85"/>
        <v>800.63670981783957</v>
      </c>
      <c r="BL40">
        <v>27.036666870117188</v>
      </c>
      <c r="BM40">
        <f t="shared" si="24"/>
        <v>827.67337668795676</v>
      </c>
      <c r="BN40" s="17">
        <f>BM40*0.00405</f>
        <v>3.3520771755862246</v>
      </c>
      <c r="BO40" s="8">
        <f t="shared" si="25"/>
        <v>824.3212995123705</v>
      </c>
      <c r="BP40" s="8">
        <f t="shared" si="86"/>
        <v>817.90780846853886</v>
      </c>
      <c r="BQ40">
        <v>25.346875190734863</v>
      </c>
      <c r="BR40">
        <f t="shared" si="26"/>
        <v>843.25468365927372</v>
      </c>
      <c r="BS40" s="17">
        <f>BR40*0.00405</f>
        <v>3.4151814688200584</v>
      </c>
      <c r="BT40" s="8">
        <f t="shared" si="27"/>
        <v>839.83950219045369</v>
      </c>
      <c r="BU40" s="8">
        <f t="shared" si="87"/>
        <v>833.4805136313347</v>
      </c>
      <c r="BV40">
        <v>23.762695491313934</v>
      </c>
      <c r="BW40">
        <f t="shared" si="28"/>
        <v>857.24320912264864</v>
      </c>
      <c r="BX40" s="17">
        <f>BW40*0.00405</f>
        <v>3.4718349969467268</v>
      </c>
      <c r="BY40" s="8">
        <f t="shared" si="29"/>
        <v>853.77137412570187</v>
      </c>
      <c r="BZ40" s="8">
        <f t="shared" si="88"/>
        <v>760.56718618110494</v>
      </c>
      <c r="CA40">
        <v>22.277527023106813</v>
      </c>
      <c r="CB40">
        <f t="shared" si="30"/>
        <v>782.84471320421176</v>
      </c>
      <c r="CC40" s="17">
        <f>CB40*0.00405</f>
        <v>3.1705210884770576</v>
      </c>
      <c r="CD40" s="8">
        <f t="shared" si="31"/>
        <v>779.67419211573474</v>
      </c>
      <c r="CE40" s="8">
        <f t="shared" si="89"/>
        <v>772.75635489150329</v>
      </c>
      <c r="CF40">
        <v>20.885181584162638</v>
      </c>
      <c r="CG40">
        <f t="shared" si="32"/>
        <v>793.64153647566593</v>
      </c>
      <c r="CH40" s="17">
        <f>CG40*0.00405</f>
        <v>3.2142482227264471</v>
      </c>
      <c r="CI40" s="8">
        <f t="shared" si="33"/>
        <v>790.42728825293943</v>
      </c>
      <c r="CJ40" s="8">
        <f t="shared" si="90"/>
        <v>733.00346832435685</v>
      </c>
      <c r="CK40">
        <v>15.489066029772403</v>
      </c>
      <c r="CL40">
        <f t="shared" si="34"/>
        <v>748.49253435412925</v>
      </c>
      <c r="CM40" s="17">
        <f>CL40*0.00405</f>
        <v>3.0313947641342232</v>
      </c>
      <c r="CN40" s="8">
        <f t="shared" si="35"/>
        <v>745.46113958999501</v>
      </c>
      <c r="CO40" s="8">
        <f t="shared" si="91"/>
        <v>745.45867126189376</v>
      </c>
      <c r="CP40">
        <v>14.520999402911627</v>
      </c>
      <c r="CQ40">
        <f t="shared" si="36"/>
        <v>759.97967066480533</v>
      </c>
      <c r="CR40" s="17">
        <f>CQ40*0.00405</f>
        <v>3.0779176661924614</v>
      </c>
      <c r="CS40" s="8">
        <f t="shared" si="37"/>
        <v>756.90175299861289</v>
      </c>
      <c r="CT40" s="8">
        <f t="shared" si="92"/>
        <v>757.9098094150205</v>
      </c>
      <c r="CU40">
        <v>13.613436940229651</v>
      </c>
      <c r="CV40">
        <f t="shared" si="38"/>
        <v>771.52324635525019</v>
      </c>
      <c r="CW40" s="17">
        <f>CV40*0.00405</f>
        <v>3.1246691477387629</v>
      </c>
      <c r="CX40" s="8">
        <f t="shared" si="39"/>
        <v>768.39857720751138</v>
      </c>
      <c r="CY40" s="8">
        <f t="shared" si="93"/>
        <v>784.39767420663884</v>
      </c>
      <c r="CZ40">
        <v>12.762597131465297</v>
      </c>
      <c r="DA40">
        <f t="shared" si="40"/>
        <v>797.16027133810417</v>
      </c>
      <c r="DB40" s="17">
        <f>DA40*0.00405</f>
        <v>3.2284990989193219</v>
      </c>
      <c r="DC40" s="8">
        <f t="shared" si="41"/>
        <v>793.93177223918485</v>
      </c>
      <c r="DD40" s="8">
        <f t="shared" si="94"/>
        <v>804.31302376726035</v>
      </c>
      <c r="DE40">
        <v>11.964934810748716</v>
      </c>
      <c r="DF40">
        <f t="shared" si="42"/>
        <v>816.27795857800902</v>
      </c>
      <c r="DG40" s="17">
        <f>DF40*0.00405</f>
        <v>3.3059257322409366</v>
      </c>
      <c r="DH40" s="8">
        <f t="shared" si="43"/>
        <v>812.97203284576813</v>
      </c>
      <c r="DI40" s="8">
        <f t="shared" si="95"/>
        <v>818.22921685935637</v>
      </c>
      <c r="DJ40">
        <v>10.989238941587775</v>
      </c>
      <c r="DK40">
        <f t="shared" si="44"/>
        <v>829.21845580094418</v>
      </c>
      <c r="DL40" s="17">
        <f>DK40*0.00405</f>
        <v>3.3583347459938238</v>
      </c>
      <c r="DM40" s="8">
        <f t="shared" si="45"/>
        <v>825.86012105495035</v>
      </c>
      <c r="DN40" s="8">
        <f t="shared" si="96"/>
        <v>837.06720861284941</v>
      </c>
      <c r="DO40">
        <v>10.302411507738539</v>
      </c>
      <c r="DP40">
        <f t="shared" si="46"/>
        <v>847.36962012058791</v>
      </c>
      <c r="DQ40" s="17">
        <f>DP40*0.00405</f>
        <v>3.4318469614883806</v>
      </c>
      <c r="DR40" s="8">
        <f t="shared" si="47"/>
        <v>843.93777315909949</v>
      </c>
      <c r="DS40" s="8">
        <f t="shared" si="97"/>
        <v>855.22771214307977</v>
      </c>
      <c r="DT40">
        <v>9.6585107885048807</v>
      </c>
      <c r="DU40">
        <f t="shared" si="48"/>
        <v>864.8862229315846</v>
      </c>
      <c r="DV40" s="17">
        <f>DU40*0.00405</f>
        <v>3.5027892028729175</v>
      </c>
      <c r="DW40" s="8">
        <f t="shared" si="49"/>
        <v>861.38343372871168</v>
      </c>
      <c r="DX40" s="8">
        <f t="shared" si="98"/>
        <v>868.96172883936345</v>
      </c>
      <c r="DY40">
        <v>9.0548538642233254</v>
      </c>
      <c r="DZ40">
        <f t="shared" si="50"/>
        <v>878.01658270358678</v>
      </c>
      <c r="EA40" s="17">
        <f>DZ40*0.00405</f>
        <v>3.5559671599495264</v>
      </c>
      <c r="EB40" s="8">
        <f t="shared" si="51"/>
        <v>874.46061554363723</v>
      </c>
      <c r="EC40" s="8">
        <f t="shared" si="99"/>
        <v>892.56449313615394</v>
      </c>
      <c r="ED40">
        <v>8.4889254977093671</v>
      </c>
      <c r="EE40">
        <f t="shared" si="52"/>
        <v>901.05341863386332</v>
      </c>
      <c r="EF40" s="17">
        <f>EE40*0.00405</f>
        <v>3.6492663454671463</v>
      </c>
      <c r="EG40" s="8">
        <f t="shared" si="53"/>
        <v>897.40415228839618</v>
      </c>
      <c r="EH40" s="8">
        <f t="shared" si="100"/>
        <v>1007.6410571721387</v>
      </c>
      <c r="EI40">
        <v>10.452234015756781</v>
      </c>
      <c r="EJ40">
        <f t="shared" si="54"/>
        <v>1018.0932911878955</v>
      </c>
      <c r="EK40" s="17">
        <f>EJ40*0.00405</f>
        <v>4.1232778293109762</v>
      </c>
      <c r="EL40" s="8">
        <f t="shared" si="55"/>
        <v>1013.9700133585845</v>
      </c>
      <c r="EM40" s="8">
        <f t="shared" si="101"/>
        <v>1023.403123825704</v>
      </c>
      <c r="EN40">
        <v>9.7989693897719832</v>
      </c>
      <c r="EO40">
        <f t="shared" si="56"/>
        <v>1033.202093215476</v>
      </c>
      <c r="EP40" s="17">
        <f>EO40*0.00405</f>
        <v>4.1844684775226773</v>
      </c>
      <c r="EQ40" s="8">
        <f t="shared" si="57"/>
        <v>1029.0176247379534</v>
      </c>
      <c r="ER40" s="8">
        <f t="shared" si="102"/>
        <v>1038.5335020322607</v>
      </c>
      <c r="ES40">
        <v>9.1865338029112351</v>
      </c>
      <c r="ET40">
        <f t="shared" si="58"/>
        <v>1047.720035835172</v>
      </c>
      <c r="EU40" s="17">
        <f>ET40*0.00405</f>
        <v>4.2432661451324467</v>
      </c>
      <c r="EV40" s="8">
        <f t="shared" si="59"/>
        <v>1043.4767696900396</v>
      </c>
      <c r="EW40" s="8">
        <f t="shared" si="103"/>
        <v>1020.8655348174647</v>
      </c>
      <c r="EX40">
        <v>8.6123754402292825</v>
      </c>
      <c r="EY40">
        <f t="shared" si="60"/>
        <v>1029.477910257694</v>
      </c>
      <c r="EZ40" s="17">
        <f>EY40*0.00405</f>
        <v>4.1693855365436603</v>
      </c>
      <c r="FA40" s="8">
        <f t="shared" si="61"/>
        <v>1025.3085247211504</v>
      </c>
      <c r="FB40" s="8">
        <f t="shared" si="104"/>
        <v>1023.5022862664214</v>
      </c>
      <c r="FC40">
        <v>8.074101975214953</v>
      </c>
      <c r="FD40">
        <f t="shared" si="62"/>
        <v>1031.5763882416363</v>
      </c>
      <c r="FE40" s="17">
        <f>FD40*0.00405</f>
        <v>4.1778843723786272</v>
      </c>
      <c r="FF40" s="8">
        <f t="shared" si="63"/>
        <v>1027.3985038692576</v>
      </c>
      <c r="FG40" s="8">
        <f t="shared" si="105"/>
        <v>1102.363700370538</v>
      </c>
      <c r="FH40">
        <v>8.897447900319106</v>
      </c>
      <c r="FI40">
        <f t="shared" si="64"/>
        <v>1111.2611482708571</v>
      </c>
      <c r="FJ40" s="17">
        <f>FI40*0.00405</f>
        <v>4.5006076504969714</v>
      </c>
      <c r="FK40" s="8">
        <f t="shared" si="65"/>
        <v>1106.7605406203602</v>
      </c>
      <c r="FL40" s="8">
        <f t="shared" si="106"/>
        <v>1099.5747400098221</v>
      </c>
      <c r="FM40">
        <v>8.3413574065491627</v>
      </c>
      <c r="FN40">
        <f t="shared" si="66"/>
        <v>1107.9160974163713</v>
      </c>
      <c r="FO40" s="17">
        <f>FN40*0.00405</f>
        <v>4.4870601945363031</v>
      </c>
      <c r="FP40" s="8">
        <f t="shared" si="67"/>
        <v>1103.429037221835</v>
      </c>
      <c r="FQ40" s="8">
        <f t="shared" si="107"/>
        <v>1096.265878527123</v>
      </c>
      <c r="FR40">
        <v>7.8200225686398399</v>
      </c>
      <c r="FS40">
        <f t="shared" si="68"/>
        <v>1104.0859010957629</v>
      </c>
      <c r="FT40" s="17">
        <f>FS40*0.00405</f>
        <v>4.471547899437839</v>
      </c>
      <c r="FU40" s="8">
        <f t="shared" si="69"/>
        <v>1099.6143531963251</v>
      </c>
      <c r="FV40" s="8">
        <f t="shared" si="108"/>
        <v>849.62512889522338</v>
      </c>
      <c r="FW40">
        <v>7.3312711580998497</v>
      </c>
      <c r="FX40">
        <f t="shared" si="70"/>
        <v>856.95640005332325</v>
      </c>
      <c r="FY40" s="17">
        <f>FX40*0.00405</f>
        <v>3.470673420215959</v>
      </c>
      <c r="FZ40" s="8">
        <f t="shared" si="71"/>
        <v>853.48572663310733</v>
      </c>
      <c r="GA40" s="8">
        <f t="shared" si="109"/>
        <v>817.95681390983395</v>
      </c>
      <c r="GB40">
        <v>6.873066710718609</v>
      </c>
      <c r="GC40">
        <f t="shared" si="72"/>
        <v>824.82988062055256</v>
      </c>
      <c r="GD40" s="17">
        <f>GC40*0.00405</f>
        <v>3.3405610165132376</v>
      </c>
      <c r="GE40" s="8">
        <f t="shared" si="73"/>
        <v>821.48931960403934</v>
      </c>
      <c r="GF40" s="8">
        <f t="shared" si="110"/>
        <v>656.06224771709492</v>
      </c>
    </row>
    <row r="41" spans="1:188" x14ac:dyDescent="0.3">
      <c r="A41" s="15">
        <v>55</v>
      </c>
      <c r="B41" s="32">
        <v>15020</v>
      </c>
      <c r="C41">
        <v>3004</v>
      </c>
      <c r="D41" s="12">
        <v>56.125</v>
      </c>
      <c r="E41">
        <f t="shared" si="0"/>
        <v>3060.125</v>
      </c>
      <c r="F41" s="15">
        <f>E41*0.006667</f>
        <v>20.401853375000002</v>
      </c>
      <c r="G41" s="8">
        <f t="shared" si="1"/>
        <v>3039.723146625</v>
      </c>
      <c r="H41" s="8">
        <f t="shared" si="74"/>
        <v>1965.507325</v>
      </c>
      <c r="I41" s="12">
        <v>56.125</v>
      </c>
      <c r="J41" s="7">
        <f t="shared" si="2"/>
        <v>2021.632325</v>
      </c>
      <c r="K41" s="15">
        <f>J41*0.006667</f>
        <v>13.478222710775</v>
      </c>
      <c r="L41" s="8">
        <f t="shared" si="3"/>
        <v>2008.154102289225</v>
      </c>
      <c r="M41" s="8">
        <f t="shared" si="75"/>
        <v>2011.8262953337501</v>
      </c>
      <c r="N41" s="13">
        <v>56.125</v>
      </c>
      <c r="O41">
        <f t="shared" si="4"/>
        <v>2067.9512953337498</v>
      </c>
      <c r="P41" s="15">
        <f>O41*0.006667</f>
        <v>13.787031285990111</v>
      </c>
      <c r="Q41" s="8">
        <f t="shared" si="5"/>
        <v>2054.1642640477598</v>
      </c>
      <c r="R41" s="8">
        <f t="shared" si="76"/>
        <v>2057.9576738376481</v>
      </c>
      <c r="S41" s="13">
        <v>56.125</v>
      </c>
      <c r="T41">
        <f t="shared" si="6"/>
        <v>2114.0826738376481</v>
      </c>
      <c r="U41" s="15">
        <f>T41*0.006667</f>
        <v>14.0945891864756</v>
      </c>
      <c r="V41" s="8">
        <f t="shared" si="7"/>
        <v>2099.9880846511724</v>
      </c>
      <c r="W41" s="8">
        <f t="shared" si="77"/>
        <v>2102.9183221090575</v>
      </c>
      <c r="X41" s="13">
        <v>56.125</v>
      </c>
      <c r="Y41">
        <f t="shared" si="8"/>
        <v>2159.0433221090575</v>
      </c>
      <c r="Z41" s="15">
        <f>Y41*0.006667</f>
        <v>14.394341828501087</v>
      </c>
      <c r="AA41" s="8">
        <f t="shared" si="9"/>
        <v>2144.6489802805563</v>
      </c>
      <c r="AB41" s="8">
        <f t="shared" si="78"/>
        <v>2148.6807779045157</v>
      </c>
      <c r="AC41" s="13">
        <v>56.125</v>
      </c>
      <c r="AD41">
        <f t="shared" si="10"/>
        <v>2204.8057779045157</v>
      </c>
      <c r="AE41" s="15">
        <f>AD41*0.006667</f>
        <v>14.699440121289406</v>
      </c>
      <c r="AF41" s="8">
        <f t="shared" si="11"/>
        <v>2190.1063377832261</v>
      </c>
      <c r="AG41" s="8">
        <f t="shared" si="79"/>
        <v>1358.7480886116371</v>
      </c>
      <c r="AH41" s="13">
        <v>56.125</v>
      </c>
      <c r="AI41">
        <f t="shared" si="12"/>
        <v>1414.8730886116371</v>
      </c>
      <c r="AJ41" s="15">
        <f>AI41*0.006667</f>
        <v>9.4329588817737839</v>
      </c>
      <c r="AK41" s="8">
        <f t="shared" si="13"/>
        <v>1405.4401297298632</v>
      </c>
      <c r="AL41" s="8">
        <f t="shared" si="80"/>
        <v>1393.8098184161784</v>
      </c>
      <c r="AM41" s="13">
        <v>56.125</v>
      </c>
      <c r="AN41">
        <f t="shared" si="14"/>
        <v>1449.9348184161784</v>
      </c>
      <c r="AO41" s="15">
        <f>AN41*0.006667</f>
        <v>9.6667154343806612</v>
      </c>
      <c r="AP41" s="8">
        <f t="shared" si="15"/>
        <v>1440.2681029817977</v>
      </c>
      <c r="AQ41" s="8">
        <f t="shared" si="81"/>
        <v>1428.7791605626844</v>
      </c>
      <c r="AR41" s="12">
        <v>49.125</v>
      </c>
      <c r="AS41">
        <f t="shared" si="16"/>
        <v>1477.9041605626844</v>
      </c>
      <c r="AT41" s="15">
        <f>AS41*0.006667</f>
        <v>9.8531870384714164</v>
      </c>
      <c r="AU41" s="8">
        <f t="shared" si="17"/>
        <v>1468.0509735242131</v>
      </c>
      <c r="AV41" s="8">
        <f t="shared" si="82"/>
        <v>1457.3335014165391</v>
      </c>
      <c r="AW41" s="12">
        <v>46.0546875</v>
      </c>
      <c r="AX41">
        <f t="shared" si="18"/>
        <v>1503.3881889165391</v>
      </c>
      <c r="AY41" s="15">
        <f>AX41*0.006667</f>
        <v>10.023089055506567</v>
      </c>
      <c r="AZ41" s="8">
        <f t="shared" si="19"/>
        <v>1493.3650998610326</v>
      </c>
      <c r="BA41" s="8">
        <f t="shared" si="83"/>
        <v>1483.7319244961832</v>
      </c>
      <c r="BB41" s="12">
        <v>43.17626953125</v>
      </c>
      <c r="BC41">
        <f t="shared" si="20"/>
        <v>1526.9081940274332</v>
      </c>
      <c r="BD41" s="15">
        <f>BC41*0.006667</f>
        <v>10.179896929580897</v>
      </c>
      <c r="BE41" s="8">
        <f t="shared" si="21"/>
        <v>1516.7282970978522</v>
      </c>
      <c r="BF41" s="8">
        <f t="shared" si="84"/>
        <v>859.31108285526363</v>
      </c>
      <c r="BG41">
        <v>40.477752685546875</v>
      </c>
      <c r="BH41">
        <f t="shared" si="22"/>
        <v>899.78883554081051</v>
      </c>
      <c r="BI41" s="15">
        <f>BH41*0.006667</f>
        <v>5.9988921665505837</v>
      </c>
      <c r="BJ41" s="8">
        <f t="shared" si="23"/>
        <v>893.78994337425991</v>
      </c>
      <c r="BK41" s="8">
        <f t="shared" si="85"/>
        <v>874.32889992446064</v>
      </c>
      <c r="BL41">
        <v>37.947893142700195</v>
      </c>
      <c r="BM41">
        <f t="shared" si="24"/>
        <v>912.27679306716084</v>
      </c>
      <c r="BN41" s="15">
        <f>BM41*0.006667</f>
        <v>6.0821493793787615</v>
      </c>
      <c r="BO41" s="8">
        <f t="shared" si="25"/>
        <v>906.1946436877821</v>
      </c>
      <c r="BP41" s="8">
        <f t="shared" si="86"/>
        <v>824.3212995123705</v>
      </c>
      <c r="BQ41">
        <v>25.346875190734863</v>
      </c>
      <c r="BR41">
        <f t="shared" si="26"/>
        <v>849.66817470310536</v>
      </c>
      <c r="BS41" s="15">
        <f>BR41*0.006667</f>
        <v>5.6647377207456033</v>
      </c>
      <c r="BT41" s="8">
        <f t="shared" si="27"/>
        <v>844.00343698235974</v>
      </c>
      <c r="BU41" s="8">
        <f t="shared" si="87"/>
        <v>839.83950219045369</v>
      </c>
      <c r="BV41">
        <v>23.762695491313934</v>
      </c>
      <c r="BW41">
        <f t="shared" si="28"/>
        <v>863.60219768176762</v>
      </c>
      <c r="BX41" s="15">
        <f>BW41*0.006667</f>
        <v>5.7576358519443449</v>
      </c>
      <c r="BY41" s="8">
        <f t="shared" si="29"/>
        <v>857.84456182982331</v>
      </c>
      <c r="BZ41" s="8">
        <f t="shared" si="88"/>
        <v>853.77137412570187</v>
      </c>
      <c r="CA41">
        <v>22.277527023106813</v>
      </c>
      <c r="CB41">
        <f t="shared" si="30"/>
        <v>876.04890114880868</v>
      </c>
      <c r="CC41" s="15">
        <f>CB41*0.006667</f>
        <v>5.8406180239591077</v>
      </c>
      <c r="CD41" s="8">
        <f t="shared" si="31"/>
        <v>870.20828312484957</v>
      </c>
      <c r="CE41" s="8">
        <f t="shared" si="89"/>
        <v>779.67419211573474</v>
      </c>
      <c r="CF41">
        <v>20.885181584162638</v>
      </c>
      <c r="CG41">
        <f t="shared" si="32"/>
        <v>800.55937369989738</v>
      </c>
      <c r="CH41" s="15">
        <f>CG41*0.006667</f>
        <v>5.3373293444572161</v>
      </c>
      <c r="CI41" s="8">
        <f t="shared" si="33"/>
        <v>795.22204435544018</v>
      </c>
      <c r="CJ41" s="8">
        <f t="shared" si="90"/>
        <v>790.42728825293943</v>
      </c>
      <c r="CK41">
        <v>19.579857735152473</v>
      </c>
      <c r="CL41">
        <f t="shared" si="34"/>
        <v>810.00714598809191</v>
      </c>
      <c r="CM41" s="15">
        <f>CL41*0.006667</f>
        <v>5.4003176423026087</v>
      </c>
      <c r="CN41" s="8">
        <f t="shared" si="35"/>
        <v>804.60682834578927</v>
      </c>
      <c r="CO41" s="8">
        <f t="shared" si="91"/>
        <v>745.46113958999501</v>
      </c>
      <c r="CP41">
        <v>14.520999402911627</v>
      </c>
      <c r="CQ41">
        <f t="shared" si="36"/>
        <v>759.98213899290658</v>
      </c>
      <c r="CR41" s="15">
        <f>CQ41*0.006667</f>
        <v>5.0668009206657088</v>
      </c>
      <c r="CS41" s="8">
        <f t="shared" si="37"/>
        <v>754.91533807224084</v>
      </c>
      <c r="CT41" s="8">
        <f t="shared" si="92"/>
        <v>756.90175299861289</v>
      </c>
      <c r="CU41">
        <v>13.613436940229651</v>
      </c>
      <c r="CV41">
        <f t="shared" si="38"/>
        <v>770.51518993884258</v>
      </c>
      <c r="CW41" s="15">
        <f>CV41*0.006667</f>
        <v>5.1370247713222632</v>
      </c>
      <c r="CX41" s="8">
        <f t="shared" si="39"/>
        <v>765.37816516752036</v>
      </c>
      <c r="CY41" s="8">
        <f t="shared" si="93"/>
        <v>768.39857720751138</v>
      </c>
      <c r="CZ41">
        <v>12.762597131465297</v>
      </c>
      <c r="DA41">
        <f t="shared" si="40"/>
        <v>781.16117433897671</v>
      </c>
      <c r="DB41" s="15">
        <f>DA41*0.006667</f>
        <v>5.2080015493179577</v>
      </c>
      <c r="DC41" s="8">
        <f t="shared" si="41"/>
        <v>775.95317278965877</v>
      </c>
      <c r="DD41" s="8">
        <f t="shared" si="94"/>
        <v>793.93177223918485</v>
      </c>
      <c r="DE41">
        <v>11.964934810748716</v>
      </c>
      <c r="DF41">
        <f t="shared" si="42"/>
        <v>805.89670704993353</v>
      </c>
      <c r="DG41" s="15">
        <f>DF41*0.006667</f>
        <v>5.3729133459019067</v>
      </c>
      <c r="DH41" s="8">
        <f t="shared" si="43"/>
        <v>800.52379370403162</v>
      </c>
      <c r="DI41" s="8">
        <f t="shared" si="95"/>
        <v>812.97203284576813</v>
      </c>
      <c r="DJ41">
        <v>11.21712638507692</v>
      </c>
      <c r="DK41">
        <f t="shared" si="44"/>
        <v>824.18915923084501</v>
      </c>
      <c r="DL41" s="15">
        <f>DK41*0.006667</f>
        <v>5.4948691245920438</v>
      </c>
      <c r="DM41" s="8">
        <f t="shared" si="45"/>
        <v>818.69429010625299</v>
      </c>
      <c r="DN41" s="8">
        <f t="shared" si="96"/>
        <v>825.86012105495035</v>
      </c>
      <c r="DO41">
        <v>10.302411507738539</v>
      </c>
      <c r="DP41">
        <f t="shared" si="46"/>
        <v>836.16253256268885</v>
      </c>
      <c r="DQ41" s="15">
        <f>DP41*0.006667</f>
        <v>5.5746956045954468</v>
      </c>
      <c r="DR41" s="8">
        <f t="shared" si="47"/>
        <v>830.58783695809336</v>
      </c>
      <c r="DS41" s="8">
        <f t="shared" si="97"/>
        <v>843.93777315909949</v>
      </c>
      <c r="DT41">
        <v>9.6585107885048807</v>
      </c>
      <c r="DU41">
        <f t="shared" si="48"/>
        <v>853.59628394760432</v>
      </c>
      <c r="DV41" s="15">
        <f>DU41*0.006667</f>
        <v>5.6909264250786782</v>
      </c>
      <c r="DW41" s="8">
        <f t="shared" si="49"/>
        <v>847.90535752252561</v>
      </c>
      <c r="DX41" s="8">
        <f t="shared" si="98"/>
        <v>861.38343372871168</v>
      </c>
      <c r="DY41">
        <v>9.0548538642233254</v>
      </c>
      <c r="DZ41">
        <f t="shared" si="50"/>
        <v>870.43828759293501</v>
      </c>
      <c r="EA41" s="15">
        <f>DZ41*0.006667</f>
        <v>5.8032120633820981</v>
      </c>
      <c r="EB41" s="8">
        <f t="shared" si="51"/>
        <v>864.63507552955286</v>
      </c>
      <c r="EC41" s="8">
        <f t="shared" si="99"/>
        <v>874.46061554363723</v>
      </c>
      <c r="ED41">
        <v>8.4889254977093671</v>
      </c>
      <c r="EE41">
        <f t="shared" si="52"/>
        <v>882.94954104134661</v>
      </c>
      <c r="EF41" s="15">
        <f>EE41*0.006667</f>
        <v>5.8866245901226577</v>
      </c>
      <c r="EG41" s="8">
        <f t="shared" si="53"/>
        <v>877.06291645122394</v>
      </c>
      <c r="EH41" s="8">
        <f t="shared" si="100"/>
        <v>897.40415228839618</v>
      </c>
      <c r="EI41">
        <v>7.9583676541025312</v>
      </c>
      <c r="EJ41">
        <f t="shared" si="54"/>
        <v>905.36251994249869</v>
      </c>
      <c r="EK41" s="15">
        <f>EJ41*0.006667</f>
        <v>6.0360519204566385</v>
      </c>
      <c r="EL41" s="8">
        <f t="shared" si="55"/>
        <v>899.32646802204204</v>
      </c>
      <c r="EM41" s="8">
        <f t="shared" si="101"/>
        <v>1013.9700133585845</v>
      </c>
      <c r="EN41">
        <v>9.7989693897719832</v>
      </c>
      <c r="EO41">
        <f t="shared" si="56"/>
        <v>1023.7689827483565</v>
      </c>
      <c r="EP41" s="15">
        <f>EO41*0.006667</f>
        <v>6.8254678079832933</v>
      </c>
      <c r="EQ41" s="8">
        <f t="shared" si="57"/>
        <v>1016.9435149403732</v>
      </c>
      <c r="ER41" s="8">
        <f t="shared" si="102"/>
        <v>1029.0176247379534</v>
      </c>
      <c r="ES41">
        <v>9.1865338029112351</v>
      </c>
      <c r="ET41">
        <f t="shared" si="58"/>
        <v>1038.2041585408647</v>
      </c>
      <c r="EU41" s="15">
        <f>ET41*0.006667</f>
        <v>6.9217071249919453</v>
      </c>
      <c r="EV41" s="8">
        <f t="shared" si="59"/>
        <v>1031.2824514158726</v>
      </c>
      <c r="EW41" s="8">
        <f t="shared" si="103"/>
        <v>1043.4767696900396</v>
      </c>
      <c r="EX41">
        <v>8.6123754402292825</v>
      </c>
      <c r="EY41">
        <f t="shared" si="60"/>
        <v>1052.0891451302689</v>
      </c>
      <c r="EZ41" s="15">
        <f>EY41*0.006667</f>
        <v>7.0142783305835028</v>
      </c>
      <c r="FA41" s="8">
        <f t="shared" si="61"/>
        <v>1045.0748667996854</v>
      </c>
      <c r="FB41" s="8">
        <f t="shared" si="104"/>
        <v>1025.3085247211504</v>
      </c>
      <c r="FC41">
        <v>8.074101975214953</v>
      </c>
      <c r="FD41">
        <f t="shared" si="62"/>
        <v>1033.3826266963654</v>
      </c>
      <c r="FE41" s="15">
        <f>FD41*0.006667</f>
        <v>6.8895619721846684</v>
      </c>
      <c r="FF41" s="8">
        <f t="shared" si="63"/>
        <v>1026.4930647241806</v>
      </c>
      <c r="FG41" s="8">
        <f t="shared" si="105"/>
        <v>1027.3985038692576</v>
      </c>
      <c r="FH41">
        <v>7.5694706017640181</v>
      </c>
      <c r="FI41">
        <f t="shared" si="64"/>
        <v>1034.9679744710218</v>
      </c>
      <c r="FJ41" s="15">
        <f>FI41*0.006667</f>
        <v>6.900131485798302</v>
      </c>
      <c r="FK41" s="8">
        <f t="shared" si="65"/>
        <v>1028.0678429852235</v>
      </c>
      <c r="FL41" s="8">
        <f t="shared" si="106"/>
        <v>1106.7605406203602</v>
      </c>
      <c r="FM41">
        <v>8.3413574065491627</v>
      </c>
      <c r="FN41">
        <f t="shared" si="66"/>
        <v>1115.1018980269093</v>
      </c>
      <c r="FO41" s="15">
        <f>FN41*0.006667</f>
        <v>7.4343843541454051</v>
      </c>
      <c r="FP41" s="8">
        <f t="shared" si="67"/>
        <v>1107.667513672764</v>
      </c>
      <c r="FQ41" s="8">
        <f t="shared" si="107"/>
        <v>1103.429037221835</v>
      </c>
      <c r="FR41">
        <v>7.8200225686398399</v>
      </c>
      <c r="FS41">
        <f t="shared" si="68"/>
        <v>1111.2490597904748</v>
      </c>
      <c r="FT41" s="15">
        <f>FS41*0.006667</f>
        <v>7.4086974816230953</v>
      </c>
      <c r="FU41" s="8">
        <f t="shared" si="69"/>
        <v>1103.8403623088518</v>
      </c>
      <c r="FV41" s="8">
        <f t="shared" si="108"/>
        <v>1099.6143531963251</v>
      </c>
      <c r="FW41">
        <v>7.3312711580998497</v>
      </c>
      <c r="FX41">
        <f t="shared" si="70"/>
        <v>1106.9456243544248</v>
      </c>
      <c r="FY41" s="15">
        <f>FX41*0.006667</f>
        <v>7.3800064775709506</v>
      </c>
      <c r="FZ41" s="8">
        <f t="shared" si="71"/>
        <v>1099.5656178768538</v>
      </c>
      <c r="GA41" s="8">
        <f t="shared" si="109"/>
        <v>853.48572663310733</v>
      </c>
      <c r="GB41">
        <v>6.873066710718609</v>
      </c>
      <c r="GC41">
        <f t="shared" si="72"/>
        <v>860.35879334382594</v>
      </c>
      <c r="GD41" s="15">
        <f>GC41*0.006667</f>
        <v>5.7360120752232877</v>
      </c>
      <c r="GE41" s="8">
        <f t="shared" si="73"/>
        <v>854.62278126860269</v>
      </c>
      <c r="GF41" s="8">
        <f t="shared" si="110"/>
        <v>821.48931960403934</v>
      </c>
    </row>
    <row r="42" spans="1:188" x14ac:dyDescent="0.3">
      <c r="A42" s="15">
        <v>56</v>
      </c>
      <c r="C42">
        <v>3004</v>
      </c>
      <c r="D42" s="12">
        <v>56.125</v>
      </c>
      <c r="E42">
        <f t="shared" si="0"/>
        <v>3060.125</v>
      </c>
      <c r="F42" s="15">
        <f>E42*0.006667</f>
        <v>20.401853375000002</v>
      </c>
      <c r="G42" s="8">
        <f t="shared" si="1"/>
        <v>3039.723146625</v>
      </c>
      <c r="H42" s="8">
        <f t="shared" si="74"/>
        <v>3039.723146625</v>
      </c>
      <c r="I42" s="12">
        <v>56.125</v>
      </c>
      <c r="J42" s="7">
        <f t="shared" si="2"/>
        <v>3095.848146625</v>
      </c>
      <c r="K42" s="15">
        <f>J42*0.006667</f>
        <v>20.640019593548875</v>
      </c>
      <c r="L42" s="8">
        <f t="shared" si="3"/>
        <v>3075.2081270314511</v>
      </c>
      <c r="M42" s="8">
        <f t="shared" si="75"/>
        <v>2008.154102289225</v>
      </c>
      <c r="N42" s="13">
        <v>56.125</v>
      </c>
      <c r="O42">
        <f t="shared" si="4"/>
        <v>2064.2791022892252</v>
      </c>
      <c r="P42" s="15">
        <f>O42*0.006667</f>
        <v>13.762548774962264</v>
      </c>
      <c r="Q42" s="8">
        <f t="shared" si="5"/>
        <v>2050.5165535142628</v>
      </c>
      <c r="R42" s="8">
        <f t="shared" si="76"/>
        <v>2054.1642640477598</v>
      </c>
      <c r="S42" s="13">
        <v>56.125</v>
      </c>
      <c r="T42">
        <f t="shared" si="6"/>
        <v>2110.2892640477598</v>
      </c>
      <c r="U42" s="15">
        <f>T42*0.006667</f>
        <v>14.069298523406415</v>
      </c>
      <c r="V42" s="8">
        <f t="shared" si="7"/>
        <v>2096.2199655243535</v>
      </c>
      <c r="W42" s="8">
        <f t="shared" si="77"/>
        <v>2099.9880846511724</v>
      </c>
      <c r="X42" s="13">
        <v>56.125</v>
      </c>
      <c r="Y42">
        <f t="shared" si="8"/>
        <v>2156.1130846511724</v>
      </c>
      <c r="Z42" s="15">
        <f>Y42*0.006667</f>
        <v>14.374805935369366</v>
      </c>
      <c r="AA42" s="8">
        <f t="shared" si="9"/>
        <v>2141.7382787158031</v>
      </c>
      <c r="AB42" s="8">
        <f t="shared" si="78"/>
        <v>2144.6489802805563</v>
      </c>
      <c r="AC42" s="13">
        <v>56.125</v>
      </c>
      <c r="AD42">
        <f t="shared" si="10"/>
        <v>2200.7739802805563</v>
      </c>
      <c r="AE42" s="15">
        <f>AD42*0.006667</f>
        <v>14.672560126530469</v>
      </c>
      <c r="AF42" s="8">
        <f t="shared" si="11"/>
        <v>2186.1014201540261</v>
      </c>
      <c r="AG42" s="8">
        <f t="shared" si="79"/>
        <v>2190.1063377832261</v>
      </c>
      <c r="AH42" s="13">
        <v>56.125</v>
      </c>
      <c r="AI42">
        <f t="shared" si="12"/>
        <v>2246.2313377832261</v>
      </c>
      <c r="AJ42" s="15">
        <f>AI42*0.006667</f>
        <v>14.97562432900077</v>
      </c>
      <c r="AK42" s="8">
        <f t="shared" si="13"/>
        <v>2231.2557134542253</v>
      </c>
      <c r="AL42" s="8">
        <f t="shared" si="80"/>
        <v>1405.4401297298632</v>
      </c>
      <c r="AM42" s="13">
        <v>56.125</v>
      </c>
      <c r="AN42">
        <f t="shared" si="14"/>
        <v>1461.5651297298632</v>
      </c>
      <c r="AO42" s="15">
        <f>AN42*0.006667</f>
        <v>9.7442547199089979</v>
      </c>
      <c r="AP42" s="8">
        <f t="shared" si="15"/>
        <v>1451.8208750099543</v>
      </c>
      <c r="AQ42" s="8">
        <f t="shared" si="81"/>
        <v>1440.2681029817977</v>
      </c>
      <c r="AR42" s="12">
        <v>50.5</v>
      </c>
      <c r="AS42">
        <f t="shared" si="16"/>
        <v>1490.7681029817977</v>
      </c>
      <c r="AT42" s="15">
        <f>AS42*0.006667</f>
        <v>9.9389509425796447</v>
      </c>
      <c r="AU42" s="8">
        <f t="shared" si="17"/>
        <v>1480.8291520392181</v>
      </c>
      <c r="AV42" s="8">
        <f t="shared" si="82"/>
        <v>1468.0509735242131</v>
      </c>
      <c r="AW42" s="12">
        <v>46.0546875</v>
      </c>
      <c r="AX42">
        <f t="shared" si="18"/>
        <v>1514.1056610242131</v>
      </c>
      <c r="AY42" s="15">
        <f>AX42*0.006667</f>
        <v>10.094542442048429</v>
      </c>
      <c r="AZ42" s="8">
        <f t="shared" si="19"/>
        <v>1504.0111185821647</v>
      </c>
      <c r="BA42" s="8">
        <f t="shared" si="83"/>
        <v>1493.3650998610326</v>
      </c>
      <c r="BB42" s="12">
        <v>43.17626953125</v>
      </c>
      <c r="BC42">
        <f t="shared" si="20"/>
        <v>1536.5413693922826</v>
      </c>
      <c r="BD42" s="15">
        <f>BC42*0.006667</f>
        <v>10.244121309738349</v>
      </c>
      <c r="BE42" s="8">
        <f t="shared" si="21"/>
        <v>1526.2972480825442</v>
      </c>
      <c r="BF42" s="8">
        <f t="shared" si="84"/>
        <v>1516.7282970978522</v>
      </c>
      <c r="BG42">
        <v>40.477752685546875</v>
      </c>
      <c r="BH42">
        <f t="shared" si="22"/>
        <v>1557.2060497833991</v>
      </c>
      <c r="BI42" s="15">
        <f>BH42*0.006667</f>
        <v>10.381892733905921</v>
      </c>
      <c r="BJ42" s="8">
        <f t="shared" si="23"/>
        <v>1546.8241570494931</v>
      </c>
      <c r="BK42" s="8">
        <f t="shared" si="85"/>
        <v>893.78994337425991</v>
      </c>
      <c r="BL42">
        <v>37.947893142700195</v>
      </c>
      <c r="BM42">
        <f t="shared" si="24"/>
        <v>931.7378365169601</v>
      </c>
      <c r="BN42" s="15">
        <f>BM42*0.006667</f>
        <v>6.2118961560585735</v>
      </c>
      <c r="BO42" s="8">
        <f t="shared" si="25"/>
        <v>925.52594036090147</v>
      </c>
      <c r="BP42" s="8">
        <f t="shared" si="86"/>
        <v>906.1946436877821</v>
      </c>
      <c r="BQ42">
        <v>35.576149821281433</v>
      </c>
      <c r="BR42">
        <f t="shared" si="26"/>
        <v>941.77079350906354</v>
      </c>
      <c r="BS42" s="15">
        <f>BR42*0.006667</f>
        <v>6.2787858803249268</v>
      </c>
      <c r="BT42" s="8">
        <f t="shared" si="27"/>
        <v>935.49200762873863</v>
      </c>
      <c r="BU42" s="8">
        <f t="shared" si="87"/>
        <v>844.00343698235974</v>
      </c>
      <c r="BV42">
        <v>23.762695491313934</v>
      </c>
      <c r="BW42">
        <f t="shared" si="28"/>
        <v>867.76613247367368</v>
      </c>
      <c r="BX42" s="15">
        <f>BW42*0.006667</f>
        <v>5.7853968052019829</v>
      </c>
      <c r="BY42" s="8">
        <f t="shared" si="29"/>
        <v>861.98073566847165</v>
      </c>
      <c r="BZ42" s="8">
        <f t="shared" si="88"/>
        <v>857.84456182982331</v>
      </c>
      <c r="CA42">
        <v>22.277527023106813</v>
      </c>
      <c r="CB42">
        <f t="shared" si="30"/>
        <v>880.12208885293012</v>
      </c>
      <c r="CC42" s="15">
        <f>CB42*0.006667</f>
        <v>5.8677739663824848</v>
      </c>
      <c r="CD42" s="8">
        <f t="shared" si="31"/>
        <v>874.2543148865476</v>
      </c>
      <c r="CE42" s="8">
        <f t="shared" si="89"/>
        <v>870.20828312484957</v>
      </c>
      <c r="CF42">
        <v>20.885181584162638</v>
      </c>
      <c r="CG42">
        <f t="shared" si="32"/>
        <v>891.09346470901221</v>
      </c>
      <c r="CH42" s="15">
        <f>CG42*0.006667</f>
        <v>5.9409201292149847</v>
      </c>
      <c r="CI42" s="8">
        <f t="shared" si="33"/>
        <v>885.15254457979722</v>
      </c>
      <c r="CJ42" s="8">
        <f t="shared" si="90"/>
        <v>795.22204435544018</v>
      </c>
      <c r="CK42">
        <v>19.579857735152473</v>
      </c>
      <c r="CL42">
        <f t="shared" si="34"/>
        <v>814.80190209059265</v>
      </c>
      <c r="CM42" s="15">
        <f>CL42*0.006667</f>
        <v>5.4322842812379815</v>
      </c>
      <c r="CN42" s="8">
        <f t="shared" si="35"/>
        <v>809.36961780935462</v>
      </c>
      <c r="CO42" s="8">
        <f t="shared" si="91"/>
        <v>804.60682834578927</v>
      </c>
      <c r="CP42">
        <v>18.356116626705443</v>
      </c>
      <c r="CQ42">
        <f t="shared" si="36"/>
        <v>822.96294497249471</v>
      </c>
      <c r="CR42" s="15">
        <f>CQ42*0.006667</f>
        <v>5.4866939541316224</v>
      </c>
      <c r="CS42" s="8">
        <f t="shared" si="37"/>
        <v>817.47625101836309</v>
      </c>
      <c r="CT42" s="8">
        <f t="shared" si="92"/>
        <v>754.91533807224084</v>
      </c>
      <c r="CU42">
        <v>13.613436940229651</v>
      </c>
      <c r="CV42">
        <f t="shared" si="38"/>
        <v>768.52877501247053</v>
      </c>
      <c r="CW42" s="15">
        <f>CV42*0.006667</f>
        <v>5.1237813430081411</v>
      </c>
      <c r="CX42" s="8">
        <f t="shared" si="39"/>
        <v>763.40499366946244</v>
      </c>
      <c r="CY42" s="8">
        <f t="shared" si="93"/>
        <v>765.37816516752036</v>
      </c>
      <c r="CZ42">
        <v>12.762597131465297</v>
      </c>
      <c r="DA42">
        <f t="shared" si="40"/>
        <v>778.14076229898569</v>
      </c>
      <c r="DB42" s="15">
        <f>DA42*0.006667</f>
        <v>5.1878644622473375</v>
      </c>
      <c r="DC42" s="8">
        <f t="shared" si="41"/>
        <v>772.95289783673832</v>
      </c>
      <c r="DD42" s="8">
        <f t="shared" si="94"/>
        <v>775.95317278965877</v>
      </c>
      <c r="DE42">
        <v>11.964934810748716</v>
      </c>
      <c r="DF42">
        <f t="shared" si="42"/>
        <v>787.91810760040744</v>
      </c>
      <c r="DG42" s="15">
        <f>DF42*0.006667</f>
        <v>5.2530500233719168</v>
      </c>
      <c r="DH42" s="8">
        <f t="shared" si="43"/>
        <v>782.66505757703555</v>
      </c>
      <c r="DI42" s="8">
        <f t="shared" si="95"/>
        <v>800.52379370403162</v>
      </c>
      <c r="DJ42">
        <v>11.21712638507692</v>
      </c>
      <c r="DK42">
        <f t="shared" si="44"/>
        <v>811.7409200891085</v>
      </c>
      <c r="DL42" s="15">
        <f>DK42*0.006667</f>
        <v>5.4118767142340864</v>
      </c>
      <c r="DM42" s="8">
        <f t="shared" si="45"/>
        <v>806.32904337487446</v>
      </c>
      <c r="DN42" s="8">
        <f t="shared" si="96"/>
        <v>818.69429010625299</v>
      </c>
      <c r="DO42">
        <v>10.516055986009613</v>
      </c>
      <c r="DP42">
        <f t="shared" si="46"/>
        <v>829.21034609226263</v>
      </c>
      <c r="DQ42" s="15">
        <f>DP42*0.006667</f>
        <v>5.5283453773971152</v>
      </c>
      <c r="DR42" s="8">
        <f t="shared" si="47"/>
        <v>823.68200071486547</v>
      </c>
      <c r="DS42" s="8">
        <f t="shared" si="97"/>
        <v>830.58783695809336</v>
      </c>
      <c r="DT42">
        <v>9.6585107885048807</v>
      </c>
      <c r="DU42">
        <f t="shared" si="48"/>
        <v>840.24634774659819</v>
      </c>
      <c r="DV42" s="15">
        <f>DU42*0.006667</f>
        <v>5.6019224004265702</v>
      </c>
      <c r="DW42" s="8">
        <f t="shared" si="49"/>
        <v>834.6444253461716</v>
      </c>
      <c r="DX42" s="8">
        <f t="shared" si="98"/>
        <v>847.90535752252561</v>
      </c>
      <c r="DY42">
        <v>9.0548538642233254</v>
      </c>
      <c r="DZ42">
        <f t="shared" si="50"/>
        <v>856.96021138674894</v>
      </c>
      <c r="EA42" s="15">
        <f>DZ42*0.006667</f>
        <v>5.7133537293154557</v>
      </c>
      <c r="EB42" s="8">
        <f t="shared" si="51"/>
        <v>851.24685765743345</v>
      </c>
      <c r="EC42" s="8">
        <f t="shared" si="99"/>
        <v>864.63507552955286</v>
      </c>
      <c r="ED42">
        <v>8.4889254977093671</v>
      </c>
      <c r="EE42">
        <f t="shared" si="52"/>
        <v>873.12400102726224</v>
      </c>
      <c r="EF42" s="15">
        <f>EE42*0.006667</f>
        <v>5.8211177148487572</v>
      </c>
      <c r="EG42" s="8">
        <f t="shared" si="53"/>
        <v>867.30288331241343</v>
      </c>
      <c r="EH42" s="8">
        <f t="shared" si="100"/>
        <v>877.06291645122394</v>
      </c>
      <c r="EI42">
        <v>7.9583676541025312</v>
      </c>
      <c r="EJ42">
        <f t="shared" si="54"/>
        <v>885.02128410532646</v>
      </c>
      <c r="EK42" s="15">
        <f>EJ42*0.006667</f>
        <v>5.9004369011302114</v>
      </c>
      <c r="EL42" s="8">
        <f t="shared" si="55"/>
        <v>879.12084720419625</v>
      </c>
      <c r="EM42" s="8">
        <f t="shared" si="101"/>
        <v>899.32646802204204</v>
      </c>
      <c r="EN42">
        <v>7.460969675721123</v>
      </c>
      <c r="EO42">
        <f t="shared" si="56"/>
        <v>906.78743769776315</v>
      </c>
      <c r="EP42" s="15">
        <f>EO42*0.006667</f>
        <v>6.0455518471309873</v>
      </c>
      <c r="EQ42" s="8">
        <f t="shared" si="57"/>
        <v>900.74188585063212</v>
      </c>
      <c r="ER42" s="8">
        <f t="shared" si="102"/>
        <v>1016.9435149403732</v>
      </c>
      <c r="ES42">
        <v>9.1865338029112351</v>
      </c>
      <c r="ET42">
        <f t="shared" si="58"/>
        <v>1026.1300487432845</v>
      </c>
      <c r="EU42" s="15">
        <f>ET42*0.006667</f>
        <v>6.8412090349714783</v>
      </c>
      <c r="EV42" s="8">
        <f t="shared" si="59"/>
        <v>1019.288839708313</v>
      </c>
      <c r="EW42" s="8">
        <f t="shared" si="103"/>
        <v>1031.2824514158726</v>
      </c>
      <c r="EX42">
        <v>8.6123754402292825</v>
      </c>
      <c r="EY42">
        <f t="shared" si="60"/>
        <v>1039.8948268561019</v>
      </c>
      <c r="EZ42" s="15">
        <f>EY42*0.006667</f>
        <v>6.9329788106496313</v>
      </c>
      <c r="FA42" s="8">
        <f t="shared" si="61"/>
        <v>1032.9618480454521</v>
      </c>
      <c r="FB42" s="8">
        <f t="shared" si="104"/>
        <v>1045.0748667996854</v>
      </c>
      <c r="FC42">
        <v>8.074101975214953</v>
      </c>
      <c r="FD42">
        <f t="shared" si="62"/>
        <v>1053.1489687749004</v>
      </c>
      <c r="FE42" s="15">
        <f>FD42*0.006667</f>
        <v>7.0213441748222607</v>
      </c>
      <c r="FF42" s="8">
        <f t="shared" si="63"/>
        <v>1046.1276246000782</v>
      </c>
      <c r="FG42" s="8">
        <f t="shared" si="105"/>
        <v>1026.4930647241806</v>
      </c>
      <c r="FH42">
        <v>7.5694706017640181</v>
      </c>
      <c r="FI42">
        <f t="shared" si="64"/>
        <v>1034.0625353259447</v>
      </c>
      <c r="FJ42" s="15">
        <f>FI42*0.006667</f>
        <v>6.8940949230180735</v>
      </c>
      <c r="FK42" s="8">
        <f t="shared" si="65"/>
        <v>1027.1684404029268</v>
      </c>
      <c r="FL42" s="8">
        <f t="shared" si="106"/>
        <v>1028.0678429852235</v>
      </c>
      <c r="FM42">
        <v>7.0963786891537666</v>
      </c>
      <c r="FN42">
        <f t="shared" si="66"/>
        <v>1035.1642216743771</v>
      </c>
      <c r="FO42" s="15">
        <f>FN42*0.006667</f>
        <v>6.9014398659030727</v>
      </c>
      <c r="FP42" s="8">
        <f t="shared" si="67"/>
        <v>1028.2627818084741</v>
      </c>
      <c r="FQ42" s="8">
        <f t="shared" si="107"/>
        <v>1107.667513672764</v>
      </c>
      <c r="FR42">
        <v>7.8200225686398399</v>
      </c>
      <c r="FS42">
        <f t="shared" si="68"/>
        <v>1115.4875362414039</v>
      </c>
      <c r="FT42" s="15">
        <f>FS42*0.006667</f>
        <v>7.4369554041214396</v>
      </c>
      <c r="FU42" s="8">
        <f t="shared" si="69"/>
        <v>1108.0505808372825</v>
      </c>
      <c r="FV42" s="8">
        <f t="shared" si="108"/>
        <v>1103.8403623088518</v>
      </c>
      <c r="FW42">
        <v>7.3312711580998497</v>
      </c>
      <c r="FX42">
        <f t="shared" si="70"/>
        <v>1111.1716334669516</v>
      </c>
      <c r="FY42" s="15">
        <f>FX42*0.006667</f>
        <v>7.4081812803241665</v>
      </c>
      <c r="FZ42" s="8">
        <f t="shared" si="71"/>
        <v>1103.7634521866273</v>
      </c>
      <c r="GA42" s="8">
        <f t="shared" si="109"/>
        <v>1099.5656178768538</v>
      </c>
      <c r="GB42">
        <v>6.873066710718609</v>
      </c>
      <c r="GC42">
        <f t="shared" si="72"/>
        <v>1106.4386845875724</v>
      </c>
      <c r="GD42" s="15">
        <f>GC42*0.006667</f>
        <v>7.376626710145346</v>
      </c>
      <c r="GE42" s="8">
        <f t="shared" si="73"/>
        <v>1099.0620578774272</v>
      </c>
      <c r="GF42" s="8">
        <f t="shared" si="110"/>
        <v>854.62278126860269</v>
      </c>
    </row>
    <row r="43" spans="1:188" x14ac:dyDescent="0.3">
      <c r="A43" s="15">
        <v>57</v>
      </c>
      <c r="C43">
        <v>3004</v>
      </c>
      <c r="D43" s="12">
        <v>56.125</v>
      </c>
      <c r="E43">
        <f t="shared" si="0"/>
        <v>3060.125</v>
      </c>
      <c r="F43" s="15">
        <f>E43*0.006667</f>
        <v>20.401853375000002</v>
      </c>
      <c r="G43" s="8">
        <f t="shared" si="1"/>
        <v>3039.723146625</v>
      </c>
      <c r="H43" s="8">
        <f t="shared" si="74"/>
        <v>3039.723146625</v>
      </c>
      <c r="I43" s="12">
        <v>56.125</v>
      </c>
      <c r="J43" s="7">
        <f t="shared" si="2"/>
        <v>3095.848146625</v>
      </c>
      <c r="K43" s="15">
        <f>J43*0.006667</f>
        <v>20.640019593548875</v>
      </c>
      <c r="L43" s="8">
        <f t="shared" si="3"/>
        <v>3075.2081270314511</v>
      </c>
      <c r="M43" s="8">
        <f t="shared" si="75"/>
        <v>3075.2081270314511</v>
      </c>
      <c r="N43" s="13">
        <v>56.125</v>
      </c>
      <c r="O43">
        <f t="shared" si="4"/>
        <v>3131.3331270314511</v>
      </c>
      <c r="P43" s="15">
        <f>O43*0.006667</f>
        <v>20.876597957918687</v>
      </c>
      <c r="Q43" s="8">
        <f t="shared" si="5"/>
        <v>3110.4565290735322</v>
      </c>
      <c r="R43" s="8">
        <f t="shared" si="76"/>
        <v>2050.5165535142628</v>
      </c>
      <c r="S43" s="13">
        <v>56.125</v>
      </c>
      <c r="T43">
        <f t="shared" si="6"/>
        <v>2106.6415535142628</v>
      </c>
      <c r="U43" s="15">
        <f>T43*0.006667</f>
        <v>14.044979237279591</v>
      </c>
      <c r="V43" s="8">
        <f t="shared" si="7"/>
        <v>2092.5965742769831</v>
      </c>
      <c r="W43" s="8">
        <f t="shared" si="77"/>
        <v>2096.2199655243535</v>
      </c>
      <c r="X43" s="13">
        <v>56.125</v>
      </c>
      <c r="Y43">
        <f t="shared" si="8"/>
        <v>2152.3449655243535</v>
      </c>
      <c r="Z43" s="15">
        <f>Y43*0.006667</f>
        <v>14.349683885150865</v>
      </c>
      <c r="AA43" s="8">
        <f t="shared" si="9"/>
        <v>2137.9952816392024</v>
      </c>
      <c r="AB43" s="8">
        <f t="shared" si="78"/>
        <v>2141.7382787158031</v>
      </c>
      <c r="AC43" s="13">
        <v>56.125</v>
      </c>
      <c r="AD43">
        <f t="shared" si="10"/>
        <v>2197.8632787158031</v>
      </c>
      <c r="AE43" s="15">
        <f>AD43*0.006667</f>
        <v>14.653154479198259</v>
      </c>
      <c r="AF43" s="8">
        <f t="shared" si="11"/>
        <v>2183.2101242366048</v>
      </c>
      <c r="AG43" s="8">
        <f t="shared" si="79"/>
        <v>2186.1014201540261</v>
      </c>
      <c r="AH43" s="13">
        <v>56.125</v>
      </c>
      <c r="AI43">
        <f t="shared" si="12"/>
        <v>2242.2264201540261</v>
      </c>
      <c r="AJ43" s="15">
        <f>AI43*0.006667</f>
        <v>14.948923543166892</v>
      </c>
      <c r="AK43" s="8">
        <f t="shared" si="13"/>
        <v>2227.2774966108591</v>
      </c>
      <c r="AL43" s="8">
        <f t="shared" si="80"/>
        <v>2231.2557134542253</v>
      </c>
      <c r="AM43" s="13">
        <v>56.125</v>
      </c>
      <c r="AN43">
        <f t="shared" si="14"/>
        <v>2287.3807134542253</v>
      </c>
      <c r="AO43" s="15">
        <f>AN43*0.006667</f>
        <v>15.249967216599321</v>
      </c>
      <c r="AP43" s="8">
        <f t="shared" si="15"/>
        <v>2272.1307462376258</v>
      </c>
      <c r="AQ43" s="8">
        <f t="shared" si="81"/>
        <v>1451.8208750099543</v>
      </c>
      <c r="AR43" s="12">
        <v>50.5</v>
      </c>
      <c r="AS43">
        <f t="shared" si="16"/>
        <v>1502.3208750099543</v>
      </c>
      <c r="AT43" s="15">
        <f>AS43*0.006667</f>
        <v>10.015973273691365</v>
      </c>
      <c r="AU43" s="8">
        <f t="shared" si="17"/>
        <v>1492.304901736263</v>
      </c>
      <c r="AV43" s="8">
        <f t="shared" si="82"/>
        <v>1480.8291520392181</v>
      </c>
      <c r="AW43" s="12">
        <v>47.34375</v>
      </c>
      <c r="AX43">
        <f t="shared" si="18"/>
        <v>1528.1729020392181</v>
      </c>
      <c r="AY43" s="15">
        <f>AX43*0.006667</f>
        <v>10.188328737895468</v>
      </c>
      <c r="AZ43" s="8">
        <f t="shared" si="19"/>
        <v>1517.9845733013226</v>
      </c>
      <c r="BA43" s="8">
        <f t="shared" si="83"/>
        <v>1504.0111185821647</v>
      </c>
      <c r="BB43" s="12">
        <v>43.17626953125</v>
      </c>
      <c r="BC43">
        <f t="shared" si="20"/>
        <v>1547.1873881134147</v>
      </c>
      <c r="BD43" s="15">
        <f>BC43*0.006667</f>
        <v>10.315098316552136</v>
      </c>
      <c r="BE43" s="8">
        <f t="shared" si="21"/>
        <v>1536.8722897968626</v>
      </c>
      <c r="BF43" s="8">
        <f t="shared" si="84"/>
        <v>1526.2972480825442</v>
      </c>
      <c r="BG43">
        <v>40.477752685546875</v>
      </c>
      <c r="BH43">
        <f t="shared" si="22"/>
        <v>1566.7750007680911</v>
      </c>
      <c r="BI43" s="15">
        <f>BH43*0.006667</f>
        <v>10.445688930120864</v>
      </c>
      <c r="BJ43" s="8">
        <f t="shared" si="23"/>
        <v>1556.3293118379702</v>
      </c>
      <c r="BK43" s="8">
        <f t="shared" si="85"/>
        <v>1546.8241570494931</v>
      </c>
      <c r="BL43">
        <v>37.947893142700195</v>
      </c>
      <c r="BM43">
        <f t="shared" si="24"/>
        <v>1584.7720501921933</v>
      </c>
      <c r="BN43" s="15">
        <f>BM43*0.006667</f>
        <v>10.565675258631353</v>
      </c>
      <c r="BO43" s="8">
        <f t="shared" si="25"/>
        <v>1574.2063749335621</v>
      </c>
      <c r="BP43" s="8">
        <f t="shared" si="86"/>
        <v>925.52594036090147</v>
      </c>
      <c r="BQ43">
        <v>35.576149821281433</v>
      </c>
      <c r="BR43">
        <f t="shared" si="26"/>
        <v>961.10209018218291</v>
      </c>
      <c r="BS43" s="15">
        <f>BR43*0.006667</f>
        <v>6.4076676352446134</v>
      </c>
      <c r="BT43" s="8">
        <f t="shared" si="27"/>
        <v>954.69442254693831</v>
      </c>
      <c r="BU43" s="8">
        <f t="shared" si="87"/>
        <v>935.49200762873863</v>
      </c>
      <c r="BV43">
        <v>33.352640457451344</v>
      </c>
      <c r="BW43">
        <f t="shared" si="28"/>
        <v>968.84464808618998</v>
      </c>
      <c r="BX43" s="15">
        <f>BW43*0.006667</f>
        <v>6.4592872687906286</v>
      </c>
      <c r="BY43" s="8">
        <f t="shared" si="29"/>
        <v>962.38536081739937</v>
      </c>
      <c r="BZ43" s="8">
        <f t="shared" si="88"/>
        <v>861.98073566847165</v>
      </c>
      <c r="CA43">
        <v>22.277527023106813</v>
      </c>
      <c r="CB43">
        <f t="shared" si="30"/>
        <v>884.25826269157847</v>
      </c>
      <c r="CC43" s="15">
        <f>CB43*0.006667</f>
        <v>5.8953498373647539</v>
      </c>
      <c r="CD43" s="8">
        <f t="shared" si="31"/>
        <v>878.36291285421373</v>
      </c>
      <c r="CE43" s="8">
        <f t="shared" si="89"/>
        <v>874.2543148865476</v>
      </c>
      <c r="CF43">
        <v>20.885181584162638</v>
      </c>
      <c r="CG43">
        <f t="shared" si="32"/>
        <v>895.13949647071024</v>
      </c>
      <c r="CH43" s="15">
        <f>CG43*0.006667</f>
        <v>5.9678950229702252</v>
      </c>
      <c r="CI43" s="8">
        <f t="shared" si="33"/>
        <v>889.17160144774004</v>
      </c>
      <c r="CJ43" s="8">
        <f t="shared" si="90"/>
        <v>885.15254457979722</v>
      </c>
      <c r="CK43">
        <v>19.579857735152473</v>
      </c>
      <c r="CL43">
        <f t="shared" si="34"/>
        <v>904.7324023149497</v>
      </c>
      <c r="CM43" s="15">
        <f>CL43*0.006667</f>
        <v>6.0318509262337701</v>
      </c>
      <c r="CN43" s="8">
        <f t="shared" si="35"/>
        <v>898.70055138871589</v>
      </c>
      <c r="CO43" s="8">
        <f t="shared" si="91"/>
        <v>809.36961780935462</v>
      </c>
      <c r="CP43">
        <v>18.356116626705443</v>
      </c>
      <c r="CQ43">
        <f t="shared" si="36"/>
        <v>827.72573443606007</v>
      </c>
      <c r="CR43" s="15">
        <f>CQ43*0.006667</f>
        <v>5.5184474714852128</v>
      </c>
      <c r="CS43" s="8">
        <f t="shared" si="37"/>
        <v>822.20728696457491</v>
      </c>
      <c r="CT43" s="8">
        <f t="shared" si="92"/>
        <v>817.47625101836309</v>
      </c>
      <c r="CU43">
        <v>17.208859337536353</v>
      </c>
      <c r="CV43">
        <f t="shared" si="38"/>
        <v>834.6851103558995</v>
      </c>
      <c r="CW43" s="15">
        <f>CV43*0.006667</f>
        <v>5.5648456307427825</v>
      </c>
      <c r="CX43" s="8">
        <f t="shared" si="39"/>
        <v>829.12026472515674</v>
      </c>
      <c r="CY43" s="8">
        <f t="shared" si="93"/>
        <v>763.40499366946244</v>
      </c>
      <c r="CZ43">
        <v>12.762597131465297</v>
      </c>
      <c r="DA43">
        <f t="shared" si="40"/>
        <v>776.16759080092777</v>
      </c>
      <c r="DB43" s="15">
        <f>DA43*0.006667</f>
        <v>5.1747093278697855</v>
      </c>
      <c r="DC43" s="8">
        <f t="shared" si="41"/>
        <v>770.99288147305799</v>
      </c>
      <c r="DD43" s="8">
        <f t="shared" si="94"/>
        <v>772.95289783673832</v>
      </c>
      <c r="DE43">
        <v>11.964934810748716</v>
      </c>
      <c r="DF43">
        <f t="shared" si="42"/>
        <v>784.91783264748699</v>
      </c>
      <c r="DG43" s="15">
        <f>DF43*0.006667</f>
        <v>5.2330471902607956</v>
      </c>
      <c r="DH43" s="8">
        <f t="shared" si="43"/>
        <v>779.68478545722621</v>
      </c>
      <c r="DI43" s="8">
        <f t="shared" si="95"/>
        <v>782.66505757703555</v>
      </c>
      <c r="DJ43">
        <v>11.21712638507692</v>
      </c>
      <c r="DK43">
        <f t="shared" si="44"/>
        <v>793.88218396211244</v>
      </c>
      <c r="DL43" s="15">
        <f>DK43*0.006667</f>
        <v>5.2928125204754037</v>
      </c>
      <c r="DM43" s="8">
        <f t="shared" si="45"/>
        <v>788.58937144163701</v>
      </c>
      <c r="DN43" s="8">
        <f t="shared" si="96"/>
        <v>806.32904337487446</v>
      </c>
      <c r="DO43">
        <v>10.516055986009613</v>
      </c>
      <c r="DP43">
        <f t="shared" si="46"/>
        <v>816.84509936088409</v>
      </c>
      <c r="DQ43" s="15">
        <f>DP43*0.006667</f>
        <v>5.4459062774390148</v>
      </c>
      <c r="DR43" s="8">
        <f t="shared" si="47"/>
        <v>811.39919308344508</v>
      </c>
      <c r="DS43" s="8">
        <f t="shared" si="97"/>
        <v>823.68200071486547</v>
      </c>
      <c r="DT43">
        <v>9.8588024868840129</v>
      </c>
      <c r="DU43">
        <f t="shared" si="48"/>
        <v>833.54080320174944</v>
      </c>
      <c r="DV43" s="15">
        <f>DU43*0.006667</f>
        <v>5.5572165349460638</v>
      </c>
      <c r="DW43" s="8">
        <f t="shared" si="49"/>
        <v>827.98358666680338</v>
      </c>
      <c r="DX43" s="8">
        <f t="shared" si="98"/>
        <v>834.6444253461716</v>
      </c>
      <c r="DY43">
        <v>9.0548538642233254</v>
      </c>
      <c r="DZ43">
        <f t="shared" si="50"/>
        <v>843.69927921039493</v>
      </c>
      <c r="EA43" s="15">
        <f>DZ43*0.006667</f>
        <v>5.6249430944957028</v>
      </c>
      <c r="EB43" s="8">
        <f t="shared" si="51"/>
        <v>838.0743361158992</v>
      </c>
      <c r="EC43" s="8">
        <f t="shared" si="99"/>
        <v>851.24685765743345</v>
      </c>
      <c r="ED43">
        <v>8.4889254977093671</v>
      </c>
      <c r="EE43">
        <f t="shared" si="52"/>
        <v>859.73578315514283</v>
      </c>
      <c r="EF43" s="15">
        <f>EE43*0.006667</f>
        <v>5.7318584662953374</v>
      </c>
      <c r="EG43" s="8">
        <f t="shared" si="53"/>
        <v>854.00392468884752</v>
      </c>
      <c r="EH43" s="8">
        <f t="shared" si="100"/>
        <v>867.30288331241343</v>
      </c>
      <c r="EI43">
        <v>7.9583676541025312</v>
      </c>
      <c r="EJ43">
        <f t="shared" si="54"/>
        <v>875.26125096651595</v>
      </c>
      <c r="EK43" s="15">
        <f>EJ43*0.006667</f>
        <v>5.8353667601937618</v>
      </c>
      <c r="EL43" s="8">
        <f t="shared" si="55"/>
        <v>869.42588420632217</v>
      </c>
      <c r="EM43" s="8">
        <f t="shared" si="101"/>
        <v>879.12084720419625</v>
      </c>
      <c r="EN43">
        <v>7.460969675721123</v>
      </c>
      <c r="EO43">
        <f t="shared" si="56"/>
        <v>886.58181687991737</v>
      </c>
      <c r="EP43" s="15">
        <f>EO43*0.006667</f>
        <v>5.9108409731384093</v>
      </c>
      <c r="EQ43" s="8">
        <f t="shared" si="57"/>
        <v>880.67097590677895</v>
      </c>
      <c r="ER43" s="8">
        <f t="shared" si="102"/>
        <v>900.74188585063212</v>
      </c>
      <c r="ES43">
        <v>6.9946590709885532</v>
      </c>
      <c r="ET43">
        <f t="shared" si="58"/>
        <v>907.73654492162063</v>
      </c>
      <c r="EU43" s="15">
        <f>ET43*0.006667</f>
        <v>6.0518795449924445</v>
      </c>
      <c r="EV43" s="8">
        <f t="shared" si="59"/>
        <v>901.68466537662823</v>
      </c>
      <c r="EW43" s="8">
        <f t="shared" si="103"/>
        <v>1019.288839708313</v>
      </c>
      <c r="EX43">
        <v>8.6123754402292825</v>
      </c>
      <c r="EY43">
        <f t="shared" si="60"/>
        <v>1027.9012151485424</v>
      </c>
      <c r="EZ43" s="15">
        <f>EY43*0.006667</f>
        <v>6.8530174013953324</v>
      </c>
      <c r="FA43" s="8">
        <f t="shared" si="61"/>
        <v>1021.0481977471471</v>
      </c>
      <c r="FB43" s="8">
        <f t="shared" si="104"/>
        <v>1032.9618480454521</v>
      </c>
      <c r="FC43">
        <v>8.074101975214953</v>
      </c>
      <c r="FD43">
        <f t="shared" si="62"/>
        <v>1041.0359500206671</v>
      </c>
      <c r="FE43" s="15">
        <f>FD43*0.006667</f>
        <v>6.9405866787877875</v>
      </c>
      <c r="FF43" s="8">
        <f t="shared" si="63"/>
        <v>1034.0953633418792</v>
      </c>
      <c r="FG43" s="8">
        <f t="shared" si="105"/>
        <v>1046.1276246000782</v>
      </c>
      <c r="FH43">
        <v>7.5694706017640181</v>
      </c>
      <c r="FI43">
        <f t="shared" si="64"/>
        <v>1053.6970952018423</v>
      </c>
      <c r="FJ43" s="15">
        <f>FI43*0.006667</f>
        <v>7.0249985337106828</v>
      </c>
      <c r="FK43" s="8">
        <f t="shared" si="65"/>
        <v>1046.6720966681316</v>
      </c>
      <c r="FL43" s="8">
        <f t="shared" si="106"/>
        <v>1027.1684404029268</v>
      </c>
      <c r="FM43">
        <v>7.0963786891537666</v>
      </c>
      <c r="FN43">
        <f t="shared" si="66"/>
        <v>1034.2648190920804</v>
      </c>
      <c r="FO43" s="15">
        <f>FN43*0.006667</f>
        <v>6.8954435488869006</v>
      </c>
      <c r="FP43" s="8">
        <f t="shared" si="67"/>
        <v>1027.3693755431934</v>
      </c>
      <c r="FQ43" s="8">
        <f t="shared" si="107"/>
        <v>1028.2627818084741</v>
      </c>
      <c r="FR43">
        <v>6.6528550210816562</v>
      </c>
      <c r="FS43">
        <f t="shared" si="68"/>
        <v>1034.9156368295558</v>
      </c>
      <c r="FT43" s="15">
        <f>FS43*0.006667</f>
        <v>6.899782550742648</v>
      </c>
      <c r="FU43" s="8">
        <f t="shared" si="69"/>
        <v>1028.0158542788131</v>
      </c>
      <c r="FV43" s="8">
        <f t="shared" si="108"/>
        <v>1108.0505808372825</v>
      </c>
      <c r="FW43">
        <v>7.3312711580998497</v>
      </c>
      <c r="FX43">
        <f t="shared" si="70"/>
        <v>1115.3818519953822</v>
      </c>
      <c r="FY43" s="15">
        <f>FX43*0.006667</f>
        <v>7.4362508072532139</v>
      </c>
      <c r="FZ43" s="8">
        <f t="shared" si="71"/>
        <v>1107.9456011881291</v>
      </c>
      <c r="GA43" s="8">
        <f t="shared" si="109"/>
        <v>1103.7634521866273</v>
      </c>
      <c r="GB43">
        <v>6.873066710718609</v>
      </c>
      <c r="GC43">
        <f t="shared" si="72"/>
        <v>1110.6365188973459</v>
      </c>
      <c r="GD43" s="15">
        <f>GC43*0.006667</f>
        <v>7.4046136714886055</v>
      </c>
      <c r="GE43" s="8">
        <f t="shared" si="73"/>
        <v>1103.2319052258574</v>
      </c>
      <c r="GF43" s="8">
        <f t="shared" si="110"/>
        <v>1099.0620578774272</v>
      </c>
    </row>
    <row r="44" spans="1:188" x14ac:dyDescent="0.3">
      <c r="A44" s="15">
        <v>58</v>
      </c>
      <c r="C44">
        <v>3004</v>
      </c>
      <c r="D44" s="12">
        <v>56.125</v>
      </c>
      <c r="E44">
        <f t="shared" si="0"/>
        <v>3060.125</v>
      </c>
      <c r="F44" s="15">
        <f>E44*0.006667</f>
        <v>20.401853375000002</v>
      </c>
      <c r="G44" s="8">
        <f t="shared" si="1"/>
        <v>3039.723146625</v>
      </c>
      <c r="H44" s="8">
        <f t="shared" si="74"/>
        <v>3039.723146625</v>
      </c>
      <c r="I44" s="12">
        <v>56.125</v>
      </c>
      <c r="J44" s="7">
        <f t="shared" si="2"/>
        <v>3095.848146625</v>
      </c>
      <c r="K44" s="15">
        <f>J44*0.006667</f>
        <v>20.640019593548875</v>
      </c>
      <c r="L44" s="8">
        <f t="shared" si="3"/>
        <v>3075.2081270314511</v>
      </c>
      <c r="M44" s="8">
        <f t="shared" si="75"/>
        <v>3075.2081270314511</v>
      </c>
      <c r="N44" s="13">
        <v>56.125</v>
      </c>
      <c r="O44">
        <f t="shared" si="4"/>
        <v>3131.3331270314511</v>
      </c>
      <c r="P44" s="15">
        <f>O44*0.006667</f>
        <v>20.876597957918687</v>
      </c>
      <c r="Q44" s="8">
        <f t="shared" si="5"/>
        <v>3110.4565290735322</v>
      </c>
      <c r="R44" s="8">
        <f t="shared" si="76"/>
        <v>3110.4565290735322</v>
      </c>
      <c r="S44" s="13">
        <v>56.125</v>
      </c>
      <c r="T44">
        <f t="shared" si="6"/>
        <v>3166.5815290735322</v>
      </c>
      <c r="U44" s="15">
        <f>T44*0.006667</f>
        <v>21.11159905433324</v>
      </c>
      <c r="V44" s="8">
        <f t="shared" si="7"/>
        <v>3145.4699300191992</v>
      </c>
      <c r="W44" s="8">
        <f t="shared" si="77"/>
        <v>2092.5965742769831</v>
      </c>
      <c r="X44" s="13">
        <v>56.125</v>
      </c>
      <c r="Y44">
        <f t="shared" si="8"/>
        <v>2148.7215742769831</v>
      </c>
      <c r="Z44" s="15">
        <f>Y44*0.006667</f>
        <v>14.325526735704647</v>
      </c>
      <c r="AA44" s="8">
        <f t="shared" si="9"/>
        <v>2134.3960475412787</v>
      </c>
      <c r="AB44" s="8">
        <f t="shared" si="78"/>
        <v>2137.9952816392024</v>
      </c>
      <c r="AC44" s="13">
        <v>56.125</v>
      </c>
      <c r="AD44">
        <f t="shared" si="10"/>
        <v>2194.1202816392024</v>
      </c>
      <c r="AE44" s="15">
        <f>AD44*0.006667</f>
        <v>14.628199917688562</v>
      </c>
      <c r="AF44" s="8">
        <f t="shared" si="11"/>
        <v>2179.4920817215138</v>
      </c>
      <c r="AG44" s="8">
        <f t="shared" si="79"/>
        <v>2183.2101242366048</v>
      </c>
      <c r="AH44" s="13">
        <v>56.125</v>
      </c>
      <c r="AI44">
        <f t="shared" si="12"/>
        <v>2239.3351242366048</v>
      </c>
      <c r="AJ44" s="15">
        <f>AI44*0.006667</f>
        <v>14.929647273285445</v>
      </c>
      <c r="AK44" s="8">
        <f t="shared" si="13"/>
        <v>2224.4054769633194</v>
      </c>
      <c r="AL44" s="8">
        <f t="shared" si="80"/>
        <v>2227.2774966108591</v>
      </c>
      <c r="AM44" s="13">
        <v>56.125</v>
      </c>
      <c r="AN44">
        <f t="shared" si="14"/>
        <v>2283.4024966108591</v>
      </c>
      <c r="AO44" s="15">
        <f>AN44*0.006667</f>
        <v>15.223444444904597</v>
      </c>
      <c r="AP44" s="8">
        <f t="shared" si="15"/>
        <v>2268.1790521659545</v>
      </c>
      <c r="AQ44" s="8">
        <f t="shared" si="81"/>
        <v>2272.1307462376258</v>
      </c>
      <c r="AR44" s="12">
        <v>50.5</v>
      </c>
      <c r="AS44">
        <f t="shared" si="16"/>
        <v>2322.6307462376258</v>
      </c>
      <c r="AT44" s="15">
        <f>AS44*0.006667</f>
        <v>15.484979185166251</v>
      </c>
      <c r="AU44" s="8">
        <f t="shared" si="17"/>
        <v>2307.1457670524596</v>
      </c>
      <c r="AV44" s="8">
        <f t="shared" si="82"/>
        <v>1492.304901736263</v>
      </c>
      <c r="AW44" s="12">
        <v>47.34375</v>
      </c>
      <c r="AX44">
        <f t="shared" si="18"/>
        <v>1539.648651736263</v>
      </c>
      <c r="AY44" s="15">
        <f>AX44*0.006667</f>
        <v>10.264837561125665</v>
      </c>
      <c r="AZ44" s="8">
        <f t="shared" si="19"/>
        <v>1529.3838141751373</v>
      </c>
      <c r="BA44" s="8">
        <f t="shared" si="83"/>
        <v>1517.9845733013226</v>
      </c>
      <c r="BB44" s="12">
        <v>44.384765625</v>
      </c>
      <c r="BC44">
        <f t="shared" si="20"/>
        <v>1562.3693389263226</v>
      </c>
      <c r="BD44" s="15">
        <f>BC44*0.006667</f>
        <v>10.416316382621794</v>
      </c>
      <c r="BE44" s="8">
        <f t="shared" si="21"/>
        <v>1551.9530225437009</v>
      </c>
      <c r="BF44" s="8">
        <f t="shared" si="84"/>
        <v>1536.8722897968626</v>
      </c>
      <c r="BG44">
        <v>40.477752685546875</v>
      </c>
      <c r="BH44">
        <f t="shared" si="22"/>
        <v>1577.3500424824094</v>
      </c>
      <c r="BI44" s="15">
        <f>BH44*0.006667</f>
        <v>10.516192733230223</v>
      </c>
      <c r="BJ44" s="8">
        <f t="shared" si="23"/>
        <v>1566.8338497491793</v>
      </c>
      <c r="BK44" s="8">
        <f t="shared" si="85"/>
        <v>1556.3293118379702</v>
      </c>
      <c r="BL44">
        <v>37.947893142700195</v>
      </c>
      <c r="BM44">
        <f t="shared" si="24"/>
        <v>1594.2772049806704</v>
      </c>
      <c r="BN44" s="15">
        <f>BM44*0.006667</f>
        <v>10.629046125606129</v>
      </c>
      <c r="BO44" s="8">
        <f t="shared" si="25"/>
        <v>1583.6481588550641</v>
      </c>
      <c r="BP44" s="8">
        <f t="shared" si="86"/>
        <v>1574.2063749335621</v>
      </c>
      <c r="BQ44">
        <v>35.576149821281433</v>
      </c>
      <c r="BR44">
        <f t="shared" si="26"/>
        <v>1609.7825247548435</v>
      </c>
      <c r="BS44" s="15">
        <f>BR44*0.006667</f>
        <v>10.732420092540542</v>
      </c>
      <c r="BT44" s="8">
        <f t="shared" si="27"/>
        <v>1599.0501046623031</v>
      </c>
      <c r="BU44" s="8">
        <f t="shared" si="87"/>
        <v>954.69442254693831</v>
      </c>
      <c r="BV44">
        <v>33.352640457451344</v>
      </c>
      <c r="BW44">
        <f t="shared" si="28"/>
        <v>988.04706300438966</v>
      </c>
      <c r="BX44" s="15">
        <f>BW44*0.006667</f>
        <v>6.5873097690502664</v>
      </c>
      <c r="BY44" s="8">
        <f t="shared" si="29"/>
        <v>981.45975323533935</v>
      </c>
      <c r="BZ44" s="8">
        <f t="shared" si="88"/>
        <v>962.38536081739937</v>
      </c>
      <c r="CA44">
        <v>31.268100428860635</v>
      </c>
      <c r="CB44">
        <f t="shared" si="30"/>
        <v>993.65346124626001</v>
      </c>
      <c r="CC44" s="15">
        <f>CB44*0.006667</f>
        <v>6.6246876261288152</v>
      </c>
      <c r="CD44" s="8">
        <f t="shared" si="31"/>
        <v>987.02877362013123</v>
      </c>
      <c r="CE44" s="8">
        <f t="shared" si="89"/>
        <v>878.36291285421373</v>
      </c>
      <c r="CF44">
        <v>20.885181584162638</v>
      </c>
      <c r="CG44">
        <f t="shared" si="32"/>
        <v>899.24809443837637</v>
      </c>
      <c r="CH44" s="15">
        <f>CG44*0.006667</f>
        <v>5.9952870456206551</v>
      </c>
      <c r="CI44" s="8">
        <f t="shared" si="33"/>
        <v>893.2528073927557</v>
      </c>
      <c r="CJ44" s="8">
        <f t="shared" si="90"/>
        <v>889.17160144774004</v>
      </c>
      <c r="CK44">
        <v>19.579857735152473</v>
      </c>
      <c r="CL44">
        <f t="shared" si="34"/>
        <v>908.75145918289252</v>
      </c>
      <c r="CM44" s="15">
        <f>CL44*0.006667</f>
        <v>6.0586459783723443</v>
      </c>
      <c r="CN44" s="8">
        <f t="shared" si="35"/>
        <v>902.69281320452012</v>
      </c>
      <c r="CO44" s="8">
        <f t="shared" si="91"/>
        <v>898.70055138871589</v>
      </c>
      <c r="CP44">
        <v>18.356116626705443</v>
      </c>
      <c r="CQ44">
        <f t="shared" si="36"/>
        <v>917.05666801542134</v>
      </c>
      <c r="CR44" s="15">
        <f>CQ44*0.006667</f>
        <v>6.1140168056588138</v>
      </c>
      <c r="CS44" s="8">
        <f t="shared" si="37"/>
        <v>910.94265120976252</v>
      </c>
      <c r="CT44" s="8">
        <f t="shared" si="92"/>
        <v>822.20728696457491</v>
      </c>
      <c r="CU44">
        <v>17.208859337536353</v>
      </c>
      <c r="CV44">
        <f t="shared" si="38"/>
        <v>839.4161463021112</v>
      </c>
      <c r="CW44" s="15">
        <f>CV44*0.006667</f>
        <v>5.5963874473961752</v>
      </c>
      <c r="CX44" s="8">
        <f t="shared" si="39"/>
        <v>833.81975885471502</v>
      </c>
      <c r="CY44" s="8">
        <f t="shared" si="93"/>
        <v>829.12026472515674</v>
      </c>
      <c r="CZ44">
        <v>16.133305628940331</v>
      </c>
      <c r="DA44">
        <f t="shared" si="40"/>
        <v>845.25357035409706</v>
      </c>
      <c r="DB44" s="15">
        <f>DA44*0.006667</f>
        <v>5.635305553550765</v>
      </c>
      <c r="DC44" s="8">
        <f t="shared" si="41"/>
        <v>839.61826480054629</v>
      </c>
      <c r="DD44" s="8">
        <f t="shared" si="94"/>
        <v>770.99288147305799</v>
      </c>
      <c r="DE44">
        <v>11.964934810748716</v>
      </c>
      <c r="DF44">
        <f t="shared" si="42"/>
        <v>782.95781628380666</v>
      </c>
      <c r="DG44" s="15">
        <f>DF44*0.006667</f>
        <v>5.2199797611641392</v>
      </c>
      <c r="DH44" s="8">
        <f t="shared" si="43"/>
        <v>777.73783652264251</v>
      </c>
      <c r="DI44" s="8">
        <f t="shared" si="95"/>
        <v>779.68478545722621</v>
      </c>
      <c r="DJ44">
        <v>11.21712638507692</v>
      </c>
      <c r="DK44">
        <f t="shared" si="44"/>
        <v>790.90191184230309</v>
      </c>
      <c r="DL44" s="15">
        <f>DK44*0.006667</f>
        <v>5.2729430462526352</v>
      </c>
      <c r="DM44" s="8">
        <f t="shared" si="45"/>
        <v>785.62896879605046</v>
      </c>
      <c r="DN44" s="8">
        <f t="shared" si="96"/>
        <v>788.58937144163701</v>
      </c>
      <c r="DO44">
        <v>10.516055986009613</v>
      </c>
      <c r="DP44">
        <f t="shared" si="46"/>
        <v>799.10542742764665</v>
      </c>
      <c r="DQ44" s="15">
        <f>DP44*0.006667</f>
        <v>5.3276358846601202</v>
      </c>
      <c r="DR44" s="8">
        <f t="shared" si="47"/>
        <v>793.77779154298651</v>
      </c>
      <c r="DS44" s="8">
        <f t="shared" si="97"/>
        <v>811.39919308344508</v>
      </c>
      <c r="DT44">
        <v>9.8588024868840129</v>
      </c>
      <c r="DU44">
        <f t="shared" si="48"/>
        <v>821.25799557032906</v>
      </c>
      <c r="DV44" s="15">
        <f>DU44*0.006667</f>
        <v>5.4753270564673837</v>
      </c>
      <c r="DW44" s="8">
        <f t="shared" si="49"/>
        <v>815.78266851386172</v>
      </c>
      <c r="DX44" s="8">
        <f t="shared" si="98"/>
        <v>827.98358666680338</v>
      </c>
      <c r="DY44">
        <v>9.2426273314537628</v>
      </c>
      <c r="DZ44">
        <f t="shared" si="50"/>
        <v>837.22621399825709</v>
      </c>
      <c r="EA44" s="15">
        <f>DZ44*0.006667</f>
        <v>5.5817871687263798</v>
      </c>
      <c r="EB44" s="8">
        <f t="shared" si="51"/>
        <v>831.64442682953074</v>
      </c>
      <c r="EC44" s="8">
        <f t="shared" si="99"/>
        <v>838.0743361158992</v>
      </c>
      <c r="ED44">
        <v>8.4889254977093671</v>
      </c>
      <c r="EE44">
        <f t="shared" si="52"/>
        <v>846.56326161360857</v>
      </c>
      <c r="EF44" s="15">
        <f>EE44*0.006667</f>
        <v>5.6440372651779285</v>
      </c>
      <c r="EG44" s="8">
        <f t="shared" si="53"/>
        <v>840.91922434843059</v>
      </c>
      <c r="EH44" s="8">
        <f t="shared" si="100"/>
        <v>854.00392468884752</v>
      </c>
      <c r="EI44">
        <v>7.9583676541025312</v>
      </c>
      <c r="EJ44">
        <f t="shared" si="54"/>
        <v>861.96229234295004</v>
      </c>
      <c r="EK44" s="15">
        <f>EJ44*0.006667</f>
        <v>5.7467026030504478</v>
      </c>
      <c r="EL44" s="8">
        <f t="shared" si="55"/>
        <v>856.21558973989954</v>
      </c>
      <c r="EM44" s="8">
        <f t="shared" si="101"/>
        <v>869.42588420632217</v>
      </c>
      <c r="EN44">
        <v>7.460969675721123</v>
      </c>
      <c r="EO44">
        <f t="shared" si="56"/>
        <v>876.88685388204328</v>
      </c>
      <c r="EP44" s="15">
        <f>EO44*0.006667</f>
        <v>5.8462046548315829</v>
      </c>
      <c r="EQ44" s="8">
        <f t="shared" si="57"/>
        <v>871.0406492272117</v>
      </c>
      <c r="ER44" s="8">
        <f t="shared" si="102"/>
        <v>880.67097590677895</v>
      </c>
      <c r="ES44">
        <v>6.9946590709885532</v>
      </c>
      <c r="ET44">
        <f t="shared" si="58"/>
        <v>887.66563497776747</v>
      </c>
      <c r="EU44" s="15">
        <f>ET44*0.006667</f>
        <v>5.9180667883967759</v>
      </c>
      <c r="EV44" s="8">
        <f t="shared" si="59"/>
        <v>881.74756818937067</v>
      </c>
      <c r="EW44" s="8">
        <f t="shared" si="103"/>
        <v>901.68466537662823</v>
      </c>
      <c r="EX44">
        <v>6.557492879051769</v>
      </c>
      <c r="EY44">
        <f t="shared" si="60"/>
        <v>908.24215825568001</v>
      </c>
      <c r="EZ44" s="15">
        <f>EY44*0.006667</f>
        <v>6.0552504690906188</v>
      </c>
      <c r="FA44" s="8">
        <f t="shared" si="61"/>
        <v>902.18690778658936</v>
      </c>
      <c r="FB44" s="8">
        <f t="shared" si="104"/>
        <v>1021.0481977471471</v>
      </c>
      <c r="FC44">
        <v>8.074101975214953</v>
      </c>
      <c r="FD44">
        <f t="shared" si="62"/>
        <v>1029.1222997223622</v>
      </c>
      <c r="FE44" s="15">
        <f>FD44*0.006667</f>
        <v>6.8611583722489886</v>
      </c>
      <c r="FF44" s="8">
        <f t="shared" si="63"/>
        <v>1022.2611413501132</v>
      </c>
      <c r="FG44" s="8">
        <f t="shared" si="105"/>
        <v>1034.0953633418792</v>
      </c>
      <c r="FH44">
        <v>7.5694706017640181</v>
      </c>
      <c r="FI44">
        <f t="shared" si="64"/>
        <v>1041.6648339436433</v>
      </c>
      <c r="FJ44" s="15">
        <f>FI44*0.006667</f>
        <v>6.9447794479022704</v>
      </c>
      <c r="FK44" s="8">
        <f t="shared" si="65"/>
        <v>1034.7200544957411</v>
      </c>
      <c r="FL44" s="8">
        <f t="shared" si="106"/>
        <v>1046.6720966681316</v>
      </c>
      <c r="FM44">
        <v>7.0963786891537666</v>
      </c>
      <c r="FN44">
        <f t="shared" si="66"/>
        <v>1053.7684753572853</v>
      </c>
      <c r="FO44" s="15">
        <f>FN44*0.006667</f>
        <v>7.0254744252070216</v>
      </c>
      <c r="FP44" s="8">
        <f t="shared" si="67"/>
        <v>1046.7430009320783</v>
      </c>
      <c r="FQ44" s="8">
        <f t="shared" si="107"/>
        <v>1027.3693755431934</v>
      </c>
      <c r="FR44">
        <v>6.6528550210816562</v>
      </c>
      <c r="FS44">
        <f t="shared" si="68"/>
        <v>1034.0222305642751</v>
      </c>
      <c r="FT44" s="15">
        <f>FS44*0.006667</f>
        <v>6.8938262111720219</v>
      </c>
      <c r="FU44" s="8">
        <f t="shared" si="69"/>
        <v>1027.1284043531032</v>
      </c>
      <c r="FV44" s="8">
        <f t="shared" si="108"/>
        <v>1028.0158542788131</v>
      </c>
      <c r="FW44">
        <v>6.2370515822640531</v>
      </c>
      <c r="FX44">
        <f t="shared" si="70"/>
        <v>1034.2529058610771</v>
      </c>
      <c r="FY44" s="15">
        <f>FX44*0.006667</f>
        <v>6.895364123375801</v>
      </c>
      <c r="FZ44" s="8">
        <f t="shared" si="71"/>
        <v>1027.3575417377012</v>
      </c>
      <c r="GA44" s="8">
        <f t="shared" si="109"/>
        <v>1107.9456011881291</v>
      </c>
      <c r="GB44">
        <v>6.873066710718609</v>
      </c>
      <c r="GC44">
        <f t="shared" si="72"/>
        <v>1114.8186678988477</v>
      </c>
      <c r="GD44" s="15">
        <f>GC44*0.006667</f>
        <v>7.4324960588816182</v>
      </c>
      <c r="GE44" s="8">
        <f t="shared" si="73"/>
        <v>1107.386171839966</v>
      </c>
      <c r="GF44" s="8">
        <f t="shared" si="110"/>
        <v>1103.2319052258574</v>
      </c>
    </row>
    <row r="45" spans="1:188" x14ac:dyDescent="0.3">
      <c r="A45" s="15">
        <v>59</v>
      </c>
      <c r="C45">
        <v>3004</v>
      </c>
      <c r="D45" s="12">
        <v>56.125</v>
      </c>
      <c r="E45">
        <f t="shared" si="0"/>
        <v>3060.125</v>
      </c>
      <c r="F45" s="15">
        <f>E45*0.006667</f>
        <v>20.401853375000002</v>
      </c>
      <c r="G45" s="8">
        <f t="shared" si="1"/>
        <v>3039.723146625</v>
      </c>
      <c r="H45" s="8">
        <f t="shared" si="74"/>
        <v>3039.723146625</v>
      </c>
      <c r="I45" s="12">
        <v>56.125</v>
      </c>
      <c r="J45" s="7">
        <f t="shared" si="2"/>
        <v>3095.848146625</v>
      </c>
      <c r="K45" s="15">
        <f>J45*0.006667</f>
        <v>20.640019593548875</v>
      </c>
      <c r="L45" s="8">
        <f t="shared" si="3"/>
        <v>3075.2081270314511</v>
      </c>
      <c r="M45" s="8">
        <f t="shared" si="75"/>
        <v>3075.2081270314511</v>
      </c>
      <c r="N45" s="13">
        <v>56.125</v>
      </c>
      <c r="O45">
        <f t="shared" si="4"/>
        <v>3131.3331270314511</v>
      </c>
      <c r="P45" s="15">
        <f>O45*0.006667</f>
        <v>20.876597957918687</v>
      </c>
      <c r="Q45" s="8">
        <f t="shared" si="5"/>
        <v>3110.4565290735322</v>
      </c>
      <c r="R45" s="8">
        <f t="shared" si="76"/>
        <v>3110.4565290735322</v>
      </c>
      <c r="S45" s="13">
        <v>56.125</v>
      </c>
      <c r="T45">
        <f t="shared" si="6"/>
        <v>3166.5815290735322</v>
      </c>
      <c r="U45" s="15">
        <f>T45*0.006667</f>
        <v>21.11159905433324</v>
      </c>
      <c r="V45" s="8">
        <f t="shared" si="7"/>
        <v>3145.4699300191992</v>
      </c>
      <c r="W45" s="8">
        <f t="shared" si="77"/>
        <v>3145.4699300191992</v>
      </c>
      <c r="X45" s="13">
        <v>56.125</v>
      </c>
      <c r="Y45">
        <f t="shared" si="8"/>
        <v>3201.5949300191992</v>
      </c>
      <c r="Z45" s="15">
        <f>Y45*0.006667</f>
        <v>21.345033398438002</v>
      </c>
      <c r="AA45" s="8">
        <f t="shared" si="9"/>
        <v>3180.2498966207613</v>
      </c>
      <c r="AB45" s="8">
        <f t="shared" si="78"/>
        <v>2134.3960475412787</v>
      </c>
      <c r="AC45" s="13">
        <v>56.125</v>
      </c>
      <c r="AD45">
        <f t="shared" si="10"/>
        <v>2190.5210475412787</v>
      </c>
      <c r="AE45" s="15">
        <f>AD45*0.006667</f>
        <v>14.604203823957706</v>
      </c>
      <c r="AF45" s="8">
        <f t="shared" si="11"/>
        <v>2175.9168437173212</v>
      </c>
      <c r="AG45" s="8">
        <f t="shared" si="79"/>
        <v>2179.4920817215138</v>
      </c>
      <c r="AH45" s="13">
        <v>56.125</v>
      </c>
      <c r="AI45">
        <f t="shared" si="12"/>
        <v>2235.6170817215138</v>
      </c>
      <c r="AJ45" s="15">
        <f>AI45*0.006667</f>
        <v>14.904859083837334</v>
      </c>
      <c r="AK45" s="8">
        <f t="shared" si="13"/>
        <v>2220.7122226376764</v>
      </c>
      <c r="AL45" s="8">
        <f t="shared" si="80"/>
        <v>2224.4054769633194</v>
      </c>
      <c r="AM45" s="13">
        <v>56.125</v>
      </c>
      <c r="AN45">
        <f t="shared" si="14"/>
        <v>2280.5304769633194</v>
      </c>
      <c r="AO45" s="15">
        <f>AN45*0.006667</f>
        <v>15.20429668991445</v>
      </c>
      <c r="AP45" s="8">
        <f t="shared" si="15"/>
        <v>2265.326180273405</v>
      </c>
      <c r="AQ45" s="8">
        <f t="shared" si="81"/>
        <v>2268.1790521659545</v>
      </c>
      <c r="AR45" s="12">
        <v>50.5</v>
      </c>
      <c r="AS45">
        <f t="shared" si="16"/>
        <v>2318.6790521659545</v>
      </c>
      <c r="AT45" s="15">
        <f>AS45*0.006667</f>
        <v>15.458633240790419</v>
      </c>
      <c r="AU45" s="8">
        <f t="shared" si="17"/>
        <v>2303.2204189251643</v>
      </c>
      <c r="AV45" s="8">
        <f t="shared" si="82"/>
        <v>2307.1457670524596</v>
      </c>
      <c r="AW45" s="12">
        <v>47.34375</v>
      </c>
      <c r="AX45">
        <f t="shared" si="18"/>
        <v>2354.4895170524596</v>
      </c>
      <c r="AY45" s="15">
        <f>AX45*0.006667</f>
        <v>15.697381610188749</v>
      </c>
      <c r="AZ45" s="8">
        <f t="shared" si="19"/>
        <v>2338.792135442271</v>
      </c>
      <c r="BA45" s="8">
        <f t="shared" si="83"/>
        <v>1529.3838141751373</v>
      </c>
      <c r="BB45" s="12">
        <v>44.384765625</v>
      </c>
      <c r="BC45">
        <f t="shared" si="20"/>
        <v>1573.7685798001373</v>
      </c>
      <c r="BD45" s="15">
        <f>BC45*0.006667</f>
        <v>10.492315121527517</v>
      </c>
      <c r="BE45" s="8">
        <f t="shared" si="21"/>
        <v>1563.2762646786098</v>
      </c>
      <c r="BF45" s="8">
        <f t="shared" si="84"/>
        <v>1551.9530225437009</v>
      </c>
      <c r="BG45">
        <v>41.6107177734375</v>
      </c>
      <c r="BH45">
        <f t="shared" si="22"/>
        <v>1593.5637403171384</v>
      </c>
      <c r="BI45" s="15">
        <f>BH45*0.006667</f>
        <v>10.624289456694362</v>
      </c>
      <c r="BJ45" s="8">
        <f t="shared" si="23"/>
        <v>1582.9394508604439</v>
      </c>
      <c r="BK45" s="8">
        <f t="shared" si="85"/>
        <v>1566.8338497491793</v>
      </c>
      <c r="BL45">
        <v>37.947893142700195</v>
      </c>
      <c r="BM45">
        <f t="shared" si="24"/>
        <v>1604.7817428918795</v>
      </c>
      <c r="BN45" s="15">
        <f>BM45*0.006667</f>
        <v>10.699079879860161</v>
      </c>
      <c r="BO45" s="8">
        <f t="shared" si="25"/>
        <v>1594.0826630120193</v>
      </c>
      <c r="BP45" s="8">
        <f t="shared" si="86"/>
        <v>1583.6481588550641</v>
      </c>
      <c r="BQ45">
        <v>35.576149821281433</v>
      </c>
      <c r="BR45">
        <f t="shared" si="26"/>
        <v>1619.2243086763456</v>
      </c>
      <c r="BS45" s="15">
        <f>BR45*0.006667</f>
        <v>10.795368465945197</v>
      </c>
      <c r="BT45" s="8">
        <f t="shared" si="27"/>
        <v>1608.4289402104005</v>
      </c>
      <c r="BU45" s="8">
        <f t="shared" si="87"/>
        <v>1599.0501046623031</v>
      </c>
      <c r="BV45">
        <v>33.352640457451344</v>
      </c>
      <c r="BW45">
        <f t="shared" si="28"/>
        <v>1632.4027451197544</v>
      </c>
      <c r="BX45" s="15">
        <f>BW45*0.006667</f>
        <v>10.883229101713402</v>
      </c>
      <c r="BY45" s="8">
        <f t="shared" si="29"/>
        <v>1621.519516018041</v>
      </c>
      <c r="BZ45" s="8">
        <f t="shared" si="88"/>
        <v>981.45975323533935</v>
      </c>
      <c r="CA45">
        <v>31.268100428860635</v>
      </c>
      <c r="CB45">
        <f t="shared" si="30"/>
        <v>1012.7278536642</v>
      </c>
      <c r="CC45" s="15">
        <f>CB45*0.006667</f>
        <v>6.7518566003792211</v>
      </c>
      <c r="CD45" s="8">
        <f t="shared" si="31"/>
        <v>1005.9759970638207</v>
      </c>
      <c r="CE45" s="8">
        <f t="shared" si="89"/>
        <v>987.02877362013123</v>
      </c>
      <c r="CF45">
        <v>29.313844152056845</v>
      </c>
      <c r="CG45">
        <f t="shared" si="32"/>
        <v>1016.3426177721881</v>
      </c>
      <c r="CH45" s="15">
        <f>CG45*0.006667</f>
        <v>6.7759562326871778</v>
      </c>
      <c r="CI45" s="8">
        <f t="shared" si="33"/>
        <v>1009.566661539501</v>
      </c>
      <c r="CJ45" s="8">
        <f t="shared" si="90"/>
        <v>893.2528073927557</v>
      </c>
      <c r="CK45">
        <v>19.579857735152473</v>
      </c>
      <c r="CL45">
        <f t="shared" si="34"/>
        <v>912.83266512790817</v>
      </c>
      <c r="CM45" s="15">
        <f>CL45*0.006667</f>
        <v>6.0858553784077642</v>
      </c>
      <c r="CN45" s="8">
        <f t="shared" si="35"/>
        <v>906.74680974950036</v>
      </c>
      <c r="CO45" s="8">
        <f t="shared" si="91"/>
        <v>902.69281320452012</v>
      </c>
      <c r="CP45">
        <v>18.356116626705443</v>
      </c>
      <c r="CQ45">
        <f t="shared" si="36"/>
        <v>921.04892983122556</v>
      </c>
      <c r="CR45" s="15">
        <f>CQ45*0.006667</f>
        <v>6.1406332151847813</v>
      </c>
      <c r="CS45" s="8">
        <f t="shared" si="37"/>
        <v>914.90829661604073</v>
      </c>
      <c r="CT45" s="8">
        <f t="shared" si="92"/>
        <v>910.94265120976252</v>
      </c>
      <c r="CU45">
        <v>17.208859337536353</v>
      </c>
      <c r="CV45">
        <f t="shared" si="38"/>
        <v>928.15151054729881</v>
      </c>
      <c r="CW45" s="15">
        <f>CV45*0.006667</f>
        <v>6.1879861208188416</v>
      </c>
      <c r="CX45" s="8">
        <f t="shared" si="39"/>
        <v>921.96352442647992</v>
      </c>
      <c r="CY45" s="8">
        <f t="shared" si="93"/>
        <v>833.81975885471502</v>
      </c>
      <c r="CZ45">
        <v>16.133305628940331</v>
      </c>
      <c r="DA45">
        <f t="shared" si="40"/>
        <v>849.95306448365534</v>
      </c>
      <c r="DB45" s="15">
        <f>DA45*0.006667</f>
        <v>5.6666370809125306</v>
      </c>
      <c r="DC45" s="8">
        <f t="shared" si="41"/>
        <v>844.28642740274279</v>
      </c>
      <c r="DD45" s="8">
        <f t="shared" si="94"/>
        <v>839.61826480054629</v>
      </c>
      <c r="DE45">
        <v>15.124974027131561</v>
      </c>
      <c r="DF45">
        <f t="shared" si="42"/>
        <v>854.74323882767783</v>
      </c>
      <c r="DG45" s="15">
        <f>DF45*0.006667</f>
        <v>5.698573173264128</v>
      </c>
      <c r="DH45" s="8">
        <f t="shared" si="43"/>
        <v>849.04466565441373</v>
      </c>
      <c r="DI45" s="8">
        <f t="shared" si="95"/>
        <v>777.73783652264251</v>
      </c>
      <c r="DJ45">
        <v>11.21712638507692</v>
      </c>
      <c r="DK45">
        <f t="shared" si="44"/>
        <v>788.95496290771939</v>
      </c>
      <c r="DL45" s="15">
        <f>DK45*0.006667</f>
        <v>5.2599627377057656</v>
      </c>
      <c r="DM45" s="8">
        <f t="shared" si="45"/>
        <v>783.6950001700136</v>
      </c>
      <c r="DN45" s="8">
        <f t="shared" si="96"/>
        <v>785.62896879605046</v>
      </c>
      <c r="DO45">
        <v>10.516055986009613</v>
      </c>
      <c r="DP45">
        <f t="shared" si="46"/>
        <v>796.14502478206009</v>
      </c>
      <c r="DQ45" s="15">
        <f>DP45*0.006667</f>
        <v>5.3078988802219946</v>
      </c>
      <c r="DR45" s="8">
        <f t="shared" si="47"/>
        <v>790.83712590183814</v>
      </c>
      <c r="DS45" s="8">
        <f t="shared" si="97"/>
        <v>793.77779154298651</v>
      </c>
      <c r="DT45">
        <v>9.8588024868840129</v>
      </c>
      <c r="DU45">
        <f t="shared" si="48"/>
        <v>803.63659402987048</v>
      </c>
      <c r="DV45" s="15">
        <f>DU45*0.006667</f>
        <v>5.3578451723971465</v>
      </c>
      <c r="DW45" s="8">
        <f t="shared" si="49"/>
        <v>798.27874885747337</v>
      </c>
      <c r="DX45" s="8">
        <f t="shared" si="98"/>
        <v>815.78266851386172</v>
      </c>
      <c r="DY45">
        <v>9.2426273314537628</v>
      </c>
      <c r="DZ45">
        <f t="shared" si="50"/>
        <v>825.02529584531544</v>
      </c>
      <c r="EA45" s="15">
        <f>DZ45*0.006667</f>
        <v>5.5004436474007186</v>
      </c>
      <c r="EB45" s="8">
        <f t="shared" si="51"/>
        <v>819.5248521979147</v>
      </c>
      <c r="EC45" s="8">
        <f t="shared" si="99"/>
        <v>831.64442682953074</v>
      </c>
      <c r="ED45">
        <v>8.6649631232379019</v>
      </c>
      <c r="EE45">
        <f t="shared" si="52"/>
        <v>840.3093899527687</v>
      </c>
      <c r="EF45" s="15">
        <f>EE45*0.006667</f>
        <v>5.6023427028151094</v>
      </c>
      <c r="EG45" s="8">
        <f t="shared" si="53"/>
        <v>834.70704724995358</v>
      </c>
      <c r="EH45" s="8">
        <f t="shared" si="100"/>
        <v>840.91922434843059</v>
      </c>
      <c r="EI45">
        <v>7.9583676541025312</v>
      </c>
      <c r="EJ45">
        <f t="shared" si="54"/>
        <v>848.87759200253311</v>
      </c>
      <c r="EK45" s="15">
        <f>EJ45*0.006667</f>
        <v>5.6594669058808886</v>
      </c>
      <c r="EL45" s="8">
        <f t="shared" si="55"/>
        <v>843.21812509665222</v>
      </c>
      <c r="EM45" s="8">
        <f t="shared" si="101"/>
        <v>856.21558973989954</v>
      </c>
      <c r="EN45">
        <v>7.460969675721123</v>
      </c>
      <c r="EO45">
        <f t="shared" si="56"/>
        <v>863.67655941562066</v>
      </c>
      <c r="EP45" s="15">
        <f>EO45*0.006667</f>
        <v>5.7581316216239431</v>
      </c>
      <c r="EQ45" s="8">
        <f t="shared" si="57"/>
        <v>857.91842779399667</v>
      </c>
      <c r="ER45" s="8">
        <f t="shared" si="102"/>
        <v>871.0406492272117</v>
      </c>
      <c r="ES45">
        <v>6.9946590709885532</v>
      </c>
      <c r="ET45">
        <f t="shared" si="58"/>
        <v>878.03530829820022</v>
      </c>
      <c r="EU45" s="15">
        <f>ET45*0.006667</f>
        <v>5.8538614004241012</v>
      </c>
      <c r="EV45" s="8">
        <f t="shared" si="59"/>
        <v>872.18144689777614</v>
      </c>
      <c r="EW45" s="8">
        <f t="shared" si="103"/>
        <v>881.74756818937067</v>
      </c>
      <c r="EX45">
        <v>6.557492879051769</v>
      </c>
      <c r="EY45">
        <f t="shared" si="60"/>
        <v>888.30506106842245</v>
      </c>
      <c r="EZ45" s="15">
        <f>EY45*0.006667</f>
        <v>5.9223298421431725</v>
      </c>
      <c r="FA45" s="8">
        <f t="shared" si="61"/>
        <v>882.38273122627925</v>
      </c>
      <c r="FB45" s="8">
        <f t="shared" si="104"/>
        <v>902.18690778658936</v>
      </c>
      <c r="FC45">
        <v>6.1476495741110337</v>
      </c>
      <c r="FD45">
        <f t="shared" si="62"/>
        <v>908.33455736070039</v>
      </c>
      <c r="FE45" s="15">
        <f>FD45*0.006667</f>
        <v>6.0558664939237898</v>
      </c>
      <c r="FF45" s="8">
        <f t="shared" si="63"/>
        <v>902.27869086677663</v>
      </c>
      <c r="FG45" s="8">
        <f t="shared" si="105"/>
        <v>1022.2611413501132</v>
      </c>
      <c r="FH45">
        <v>7.5694706017640181</v>
      </c>
      <c r="FI45">
        <f t="shared" si="64"/>
        <v>1029.8306119518772</v>
      </c>
      <c r="FJ45" s="15">
        <f>FI45*0.006667</f>
        <v>6.8658806898831655</v>
      </c>
      <c r="FK45" s="8">
        <f t="shared" si="65"/>
        <v>1022.9647312619941</v>
      </c>
      <c r="FL45" s="8">
        <f t="shared" si="106"/>
        <v>1034.7200544957411</v>
      </c>
      <c r="FM45">
        <v>7.0963786891537666</v>
      </c>
      <c r="FN45">
        <f t="shared" si="66"/>
        <v>1041.8164331848948</v>
      </c>
      <c r="FO45" s="15">
        <f>FN45*0.006667</f>
        <v>6.9457901600436935</v>
      </c>
      <c r="FP45" s="8">
        <f t="shared" si="67"/>
        <v>1034.870643024851</v>
      </c>
      <c r="FQ45" s="8">
        <f t="shared" si="107"/>
        <v>1046.7430009320783</v>
      </c>
      <c r="FR45">
        <v>6.6528550210816562</v>
      </c>
      <c r="FS45">
        <f t="shared" si="68"/>
        <v>1053.39585595316</v>
      </c>
      <c r="FT45" s="15">
        <f>FS45*0.006667</f>
        <v>7.0229901716397176</v>
      </c>
      <c r="FU45" s="8">
        <f t="shared" si="69"/>
        <v>1046.3728657815202</v>
      </c>
      <c r="FV45" s="8">
        <f t="shared" si="108"/>
        <v>1027.1284043531032</v>
      </c>
      <c r="FW45">
        <v>6.2370515822640531</v>
      </c>
      <c r="FX45">
        <f t="shared" si="70"/>
        <v>1033.3654559353672</v>
      </c>
      <c r="FY45" s="15">
        <f>FX45*0.006667</f>
        <v>6.8894474947210931</v>
      </c>
      <c r="FZ45" s="8">
        <f t="shared" si="71"/>
        <v>1026.4760084406462</v>
      </c>
      <c r="GA45" s="8">
        <f t="shared" si="109"/>
        <v>1027.3575417377012</v>
      </c>
      <c r="GB45">
        <v>5.8472358583725494</v>
      </c>
      <c r="GC45">
        <f t="shared" si="72"/>
        <v>1033.2047775960739</v>
      </c>
      <c r="GD45" s="15">
        <f>GC45*0.006667</f>
        <v>6.8883762522330247</v>
      </c>
      <c r="GE45" s="8">
        <f t="shared" si="73"/>
        <v>1026.3164013438409</v>
      </c>
      <c r="GF45" s="8">
        <f t="shared" si="110"/>
        <v>1107.386171839966</v>
      </c>
    </row>
    <row r="46" spans="1:188" x14ac:dyDescent="0.3">
      <c r="A46" s="17">
        <v>60</v>
      </c>
      <c r="B46" s="32">
        <v>24702</v>
      </c>
      <c r="C46">
        <v>4940</v>
      </c>
      <c r="D46" s="12">
        <v>31</v>
      </c>
      <c r="E46">
        <f t="shared" si="0"/>
        <v>4971</v>
      </c>
      <c r="F46" s="17">
        <f>E46*0.010016</f>
        <v>49.789536000000005</v>
      </c>
      <c r="G46" s="8">
        <f t="shared" si="1"/>
        <v>4921.2104639999998</v>
      </c>
      <c r="H46" s="8">
        <f t="shared" si="74"/>
        <v>3039.723146625</v>
      </c>
      <c r="I46" s="12">
        <v>31</v>
      </c>
      <c r="J46" s="7">
        <f t="shared" si="2"/>
        <v>3070.723146625</v>
      </c>
      <c r="K46" s="17">
        <f>J46*0.010016</f>
        <v>30.756363036596003</v>
      </c>
      <c r="L46" s="8">
        <f t="shared" si="3"/>
        <v>3039.9667835884038</v>
      </c>
      <c r="M46" s="8">
        <f t="shared" si="75"/>
        <v>3075.2081270314511</v>
      </c>
      <c r="N46" s="13">
        <v>31</v>
      </c>
      <c r="O46">
        <f t="shared" si="4"/>
        <v>3106.2081270314511</v>
      </c>
      <c r="P46" s="17">
        <f>O46*0.010016</f>
        <v>31.111780600347018</v>
      </c>
      <c r="Q46" s="8">
        <f t="shared" si="5"/>
        <v>3075.0963464311039</v>
      </c>
      <c r="R46" s="8">
        <f t="shared" si="76"/>
        <v>3110.4565290735322</v>
      </c>
      <c r="S46" s="13">
        <v>31</v>
      </c>
      <c r="T46">
        <f t="shared" si="6"/>
        <v>3141.4565290735322</v>
      </c>
      <c r="U46" s="17">
        <f>T46*0.010016</f>
        <v>31.464828595200501</v>
      </c>
      <c r="V46" s="8">
        <f t="shared" si="7"/>
        <v>3109.9917004783319</v>
      </c>
      <c r="W46" s="8">
        <f t="shared" si="77"/>
        <v>3145.4699300191992</v>
      </c>
      <c r="X46" s="13">
        <v>31</v>
      </c>
      <c r="Y46">
        <f t="shared" si="8"/>
        <v>3176.4699300191992</v>
      </c>
      <c r="Z46" s="17">
        <f>Y46*0.010016</f>
        <v>31.815522819072299</v>
      </c>
      <c r="AA46" s="8">
        <f t="shared" si="9"/>
        <v>3144.654407200127</v>
      </c>
      <c r="AB46" s="8">
        <f t="shared" si="78"/>
        <v>3180.2498966207613</v>
      </c>
      <c r="AC46" s="13">
        <v>31</v>
      </c>
      <c r="AD46">
        <f t="shared" si="10"/>
        <v>3211.2498966207613</v>
      </c>
      <c r="AE46" s="17">
        <f>AD46*0.010016</f>
        <v>32.163878964553547</v>
      </c>
      <c r="AF46" s="8">
        <f t="shared" si="11"/>
        <v>3179.0860176562078</v>
      </c>
      <c r="AG46" s="8">
        <f t="shared" si="79"/>
        <v>2175.9168437173212</v>
      </c>
      <c r="AH46" s="13">
        <v>31</v>
      </c>
      <c r="AI46">
        <f t="shared" si="12"/>
        <v>2206.9168437173212</v>
      </c>
      <c r="AJ46" s="17">
        <f>AI46*0.010016</f>
        <v>22.104479106672692</v>
      </c>
      <c r="AK46" s="8">
        <f t="shared" si="13"/>
        <v>2184.8123646106483</v>
      </c>
      <c r="AL46" s="8">
        <f t="shared" si="80"/>
        <v>2220.7122226376764</v>
      </c>
      <c r="AM46" s="13">
        <v>31</v>
      </c>
      <c r="AN46">
        <f t="shared" si="14"/>
        <v>2251.7122226376764</v>
      </c>
      <c r="AO46" s="17">
        <f>AN46*0.010016</f>
        <v>22.553149621938967</v>
      </c>
      <c r="AP46" s="8">
        <f t="shared" si="15"/>
        <v>2229.1590730157372</v>
      </c>
      <c r="AQ46" s="8">
        <f t="shared" si="81"/>
        <v>2265.326180273405</v>
      </c>
      <c r="AR46" s="12">
        <v>50.5</v>
      </c>
      <c r="AS46">
        <f t="shared" si="16"/>
        <v>2315.826180273405</v>
      </c>
      <c r="AT46" s="17">
        <f>AS46*0.010016</f>
        <v>23.195315021618427</v>
      </c>
      <c r="AU46" s="8">
        <f t="shared" si="17"/>
        <v>2292.6308652517864</v>
      </c>
      <c r="AV46" s="8">
        <f t="shared" si="82"/>
        <v>2303.2204189251643</v>
      </c>
      <c r="AW46" s="12">
        <v>47.34375</v>
      </c>
      <c r="AX46">
        <f t="shared" si="18"/>
        <v>2350.5641689251643</v>
      </c>
      <c r="AY46" s="17">
        <f>AX46*0.010016</f>
        <v>23.543250715954446</v>
      </c>
      <c r="AZ46" s="8">
        <f t="shared" si="19"/>
        <v>2327.0209182092099</v>
      </c>
      <c r="BA46" s="8">
        <f t="shared" si="83"/>
        <v>2338.792135442271</v>
      </c>
      <c r="BB46" s="12">
        <v>44.384765625</v>
      </c>
      <c r="BC46">
        <f t="shared" si="20"/>
        <v>2383.176901067271</v>
      </c>
      <c r="BD46" s="17">
        <f>BC46*0.010016</f>
        <v>23.869899841089786</v>
      </c>
      <c r="BE46" s="8">
        <f t="shared" si="21"/>
        <v>2359.3070012261815</v>
      </c>
      <c r="BF46" s="8">
        <f t="shared" si="84"/>
        <v>1563.2762646786098</v>
      </c>
      <c r="BG46">
        <v>41.6107177734375</v>
      </c>
      <c r="BH46">
        <f t="shared" si="22"/>
        <v>1604.8869824520473</v>
      </c>
      <c r="BI46" s="17">
        <f>BH46*0.010016</f>
        <v>16.074548016239707</v>
      </c>
      <c r="BJ46" s="8">
        <f t="shared" si="23"/>
        <v>1588.8124344358075</v>
      </c>
      <c r="BK46" s="8">
        <f t="shared" si="85"/>
        <v>1582.9394508604439</v>
      </c>
      <c r="BL46">
        <v>39.010047912597656</v>
      </c>
      <c r="BM46">
        <f t="shared" si="24"/>
        <v>1621.9494987730416</v>
      </c>
      <c r="BN46" s="17">
        <f>BM46*0.010016</f>
        <v>16.245446179710786</v>
      </c>
      <c r="BO46" s="8">
        <f t="shared" si="25"/>
        <v>1605.7040525933307</v>
      </c>
      <c r="BP46" s="8">
        <f t="shared" si="86"/>
        <v>1594.0826630120193</v>
      </c>
      <c r="BQ46">
        <v>35.576149821281433</v>
      </c>
      <c r="BR46">
        <f t="shared" si="26"/>
        <v>1629.6588128333008</v>
      </c>
      <c r="BS46" s="17">
        <f>BR46*0.010016</f>
        <v>16.322662669338342</v>
      </c>
      <c r="BT46" s="8">
        <f t="shared" si="27"/>
        <v>1613.3361501639624</v>
      </c>
      <c r="BU46" s="8">
        <f t="shared" si="87"/>
        <v>1608.4289402104005</v>
      </c>
      <c r="BV46">
        <v>33.352640457451344</v>
      </c>
      <c r="BW46">
        <f t="shared" si="28"/>
        <v>1641.7815806678518</v>
      </c>
      <c r="BX46" s="17">
        <f>BW46*0.010016</f>
        <v>16.444084311969206</v>
      </c>
      <c r="BY46" s="8">
        <f t="shared" si="29"/>
        <v>1625.3374963558826</v>
      </c>
      <c r="BZ46" s="8">
        <f t="shared" si="88"/>
        <v>1621.519516018041</v>
      </c>
      <c r="CA46">
        <v>31.268100428860635</v>
      </c>
      <c r="CB46">
        <f t="shared" si="30"/>
        <v>1652.7876164469017</v>
      </c>
      <c r="CC46" s="17">
        <f>CB46*0.010016</f>
        <v>16.554320766332168</v>
      </c>
      <c r="CD46" s="8">
        <f t="shared" si="31"/>
        <v>1636.2332956805694</v>
      </c>
      <c r="CE46" s="8">
        <f t="shared" si="89"/>
        <v>1005.9759970638207</v>
      </c>
      <c r="CF46">
        <v>29.313844152056845</v>
      </c>
      <c r="CG46">
        <f t="shared" si="32"/>
        <v>1035.2898412158775</v>
      </c>
      <c r="CH46" s="17">
        <f>CG46*0.010016</f>
        <v>10.369463049618229</v>
      </c>
      <c r="CI46" s="8">
        <f t="shared" si="33"/>
        <v>1024.9203781662593</v>
      </c>
      <c r="CJ46" s="8">
        <f t="shared" si="90"/>
        <v>1009.566661539501</v>
      </c>
      <c r="CK46">
        <v>27.481728892553292</v>
      </c>
      <c r="CL46">
        <f t="shared" si="34"/>
        <v>1037.0483904320542</v>
      </c>
      <c r="CM46" s="17">
        <f>CL46*0.010016</f>
        <v>10.387076678567455</v>
      </c>
      <c r="CN46" s="8">
        <f t="shared" si="35"/>
        <v>1026.6613137534869</v>
      </c>
      <c r="CO46" s="8">
        <f t="shared" si="91"/>
        <v>906.74680974950036</v>
      </c>
      <c r="CP46">
        <v>18.356116626705443</v>
      </c>
      <c r="CQ46">
        <f t="shared" si="36"/>
        <v>925.1029263762058</v>
      </c>
      <c r="CR46" s="17">
        <f>CQ46*0.010016</f>
        <v>9.2658309105840786</v>
      </c>
      <c r="CS46" s="8">
        <f t="shared" si="37"/>
        <v>915.8370954656217</v>
      </c>
      <c r="CT46" s="8">
        <f t="shared" si="92"/>
        <v>914.90829661604073</v>
      </c>
      <c r="CU46">
        <v>17.208859337536353</v>
      </c>
      <c r="CV46">
        <f t="shared" si="38"/>
        <v>932.11715595357714</v>
      </c>
      <c r="CW46" s="17">
        <f>CV46*0.010016</f>
        <v>9.3360854340310286</v>
      </c>
      <c r="CX46" s="8">
        <f t="shared" si="39"/>
        <v>922.78107051954612</v>
      </c>
      <c r="CY46" s="8">
        <f t="shared" si="93"/>
        <v>921.96352442647992</v>
      </c>
      <c r="CZ46">
        <v>16.133305628940331</v>
      </c>
      <c r="DA46">
        <f t="shared" si="40"/>
        <v>938.09683005542024</v>
      </c>
      <c r="DB46" s="17">
        <f>DA46*0.010016</f>
        <v>9.3959778498350897</v>
      </c>
      <c r="DC46" s="8">
        <f t="shared" si="41"/>
        <v>928.70085220558519</v>
      </c>
      <c r="DD46" s="8">
        <f t="shared" si="94"/>
        <v>844.28642740274279</v>
      </c>
      <c r="DE46">
        <v>15.124974027131561</v>
      </c>
      <c r="DF46">
        <f t="shared" si="42"/>
        <v>859.41140142987433</v>
      </c>
      <c r="DG46" s="17">
        <f>DF46*0.010016</f>
        <v>8.6078645967216225</v>
      </c>
      <c r="DH46" s="8">
        <f t="shared" si="43"/>
        <v>850.80353683315275</v>
      </c>
      <c r="DI46" s="8">
        <f t="shared" si="95"/>
        <v>849.04466565441373</v>
      </c>
      <c r="DJ46">
        <v>14.179663150435838</v>
      </c>
      <c r="DK46">
        <f t="shared" si="44"/>
        <v>863.22432880484962</v>
      </c>
      <c r="DL46" s="17">
        <f>DK46*0.010016</f>
        <v>8.6460548773093748</v>
      </c>
      <c r="DM46" s="8">
        <f t="shared" si="45"/>
        <v>854.57827392754029</v>
      </c>
      <c r="DN46" s="8">
        <f t="shared" si="96"/>
        <v>783.6950001700136</v>
      </c>
      <c r="DO46">
        <v>10.516055986009613</v>
      </c>
      <c r="DP46">
        <f t="shared" si="46"/>
        <v>794.21105615602323</v>
      </c>
      <c r="DQ46" s="17">
        <f>DP46*0.010016</f>
        <v>7.9548179384587288</v>
      </c>
      <c r="DR46" s="8">
        <f t="shared" si="47"/>
        <v>786.25623821756449</v>
      </c>
      <c r="DS46" s="8">
        <f t="shared" si="97"/>
        <v>790.83712590183814</v>
      </c>
      <c r="DT46">
        <v>9.8588024868840129</v>
      </c>
      <c r="DU46">
        <f t="shared" si="48"/>
        <v>800.69592838872211</v>
      </c>
      <c r="DV46" s="17">
        <f>DU46*0.010016</f>
        <v>8.0197704187414409</v>
      </c>
      <c r="DW46" s="8">
        <f t="shared" si="49"/>
        <v>792.67615796998064</v>
      </c>
      <c r="DX46" s="8">
        <f t="shared" si="98"/>
        <v>798.27874885747337</v>
      </c>
      <c r="DY46">
        <v>9.2426273314537628</v>
      </c>
      <c r="DZ46">
        <f t="shared" si="50"/>
        <v>807.52137618892709</v>
      </c>
      <c r="EA46" s="17">
        <f>DZ46*0.010016</f>
        <v>8.0881341039082937</v>
      </c>
      <c r="EB46" s="8">
        <f t="shared" si="51"/>
        <v>799.43324208501883</v>
      </c>
      <c r="EC46" s="8">
        <f t="shared" si="99"/>
        <v>819.5248521979147</v>
      </c>
      <c r="ED46">
        <v>8.6649631232379019</v>
      </c>
      <c r="EE46">
        <f t="shared" si="52"/>
        <v>828.18981532115265</v>
      </c>
      <c r="EF46" s="17">
        <f>EE46*0.010016</f>
        <v>8.2951491902566659</v>
      </c>
      <c r="EG46" s="8">
        <f t="shared" si="53"/>
        <v>819.89466613089598</v>
      </c>
      <c r="EH46" s="8">
        <f t="shared" si="100"/>
        <v>834.70704724995358</v>
      </c>
      <c r="EI46">
        <v>8.1234029280355333</v>
      </c>
      <c r="EJ46">
        <f t="shared" si="54"/>
        <v>842.83045017798906</v>
      </c>
      <c r="EK46" s="17">
        <f>EJ46*0.010016</f>
        <v>8.4417897889827387</v>
      </c>
      <c r="EL46" s="8">
        <f t="shared" si="55"/>
        <v>834.3886603890063</v>
      </c>
      <c r="EM46" s="8">
        <f t="shared" si="101"/>
        <v>843.21812509665222</v>
      </c>
      <c r="EN46">
        <v>7.460969675721123</v>
      </c>
      <c r="EO46">
        <f t="shared" si="56"/>
        <v>850.67909477237333</v>
      </c>
      <c r="EP46" s="17">
        <f>EO46*0.010016</f>
        <v>8.5204018132400918</v>
      </c>
      <c r="EQ46" s="8">
        <f t="shared" si="57"/>
        <v>842.15869295913319</v>
      </c>
      <c r="ER46" s="8">
        <f t="shared" si="102"/>
        <v>857.91842779399667</v>
      </c>
      <c r="ES46">
        <v>6.9946590709885532</v>
      </c>
      <c r="ET46">
        <f t="shared" si="58"/>
        <v>864.91308686498519</v>
      </c>
      <c r="EU46" s="17">
        <f>ET46*0.010016</f>
        <v>8.6629694780396918</v>
      </c>
      <c r="EV46" s="8">
        <f t="shared" si="59"/>
        <v>856.25011738694548</v>
      </c>
      <c r="EW46" s="8">
        <f t="shared" si="103"/>
        <v>872.18144689777614</v>
      </c>
      <c r="EX46">
        <v>6.557492879051769</v>
      </c>
      <c r="EY46">
        <f t="shared" si="60"/>
        <v>878.73893977682792</v>
      </c>
      <c r="EZ46" s="17">
        <f>EY46*0.010016</f>
        <v>8.8014492208047095</v>
      </c>
      <c r="FA46" s="8">
        <f t="shared" si="61"/>
        <v>869.93749055602325</v>
      </c>
      <c r="FB46" s="8">
        <f t="shared" si="104"/>
        <v>882.38273122627925</v>
      </c>
      <c r="FC46">
        <v>6.1476495741110337</v>
      </c>
      <c r="FD46">
        <f t="shared" si="62"/>
        <v>888.53038080039028</v>
      </c>
      <c r="FE46" s="17">
        <f>FD46*0.010016</f>
        <v>8.8995202940967104</v>
      </c>
      <c r="FF46" s="8">
        <f t="shared" si="63"/>
        <v>879.63086050629352</v>
      </c>
      <c r="FG46" s="8">
        <f t="shared" si="105"/>
        <v>902.27869086677663</v>
      </c>
      <c r="FH46">
        <v>5.7634214757290945</v>
      </c>
      <c r="FI46">
        <f t="shared" si="64"/>
        <v>908.04211234250567</v>
      </c>
      <c r="FJ46" s="17">
        <f>FI46*0.010016</f>
        <v>9.0949497972225366</v>
      </c>
      <c r="FK46" s="8">
        <f t="shared" si="65"/>
        <v>898.94716254528316</v>
      </c>
      <c r="FL46" s="8">
        <f t="shared" si="106"/>
        <v>1022.9647312619941</v>
      </c>
      <c r="FM46">
        <v>7.0963786891537666</v>
      </c>
      <c r="FN46">
        <f t="shared" si="66"/>
        <v>1030.061109951148</v>
      </c>
      <c r="FO46" s="17">
        <f>FN46*0.010016</f>
        <v>10.317092077270699</v>
      </c>
      <c r="FP46" s="8">
        <f t="shared" si="67"/>
        <v>1019.7440178738773</v>
      </c>
      <c r="FQ46" s="8">
        <f t="shared" si="107"/>
        <v>1034.870643024851</v>
      </c>
      <c r="FR46">
        <v>6.6528550210816562</v>
      </c>
      <c r="FS46">
        <f t="shared" si="68"/>
        <v>1041.5234980459327</v>
      </c>
      <c r="FT46" s="17">
        <f>FS46*0.010016</f>
        <v>10.431899356428062</v>
      </c>
      <c r="FU46" s="8">
        <f t="shared" si="69"/>
        <v>1031.0915986895047</v>
      </c>
      <c r="FV46" s="8">
        <f t="shared" si="108"/>
        <v>1046.3728657815202</v>
      </c>
      <c r="FW46">
        <v>6.2370515822640531</v>
      </c>
      <c r="FX46">
        <f t="shared" si="70"/>
        <v>1052.6099173637842</v>
      </c>
      <c r="FY46" s="17">
        <f>FX46*0.010016</f>
        <v>10.542940932315663</v>
      </c>
      <c r="FZ46" s="8">
        <f t="shared" si="71"/>
        <v>1042.0669764314687</v>
      </c>
      <c r="GA46" s="8">
        <f t="shared" si="109"/>
        <v>1026.4760084406462</v>
      </c>
      <c r="GB46">
        <v>5.8472358583725494</v>
      </c>
      <c r="GC46">
        <f t="shared" si="72"/>
        <v>1032.3232442990188</v>
      </c>
      <c r="GD46" s="17">
        <f>GC46*0.010016</f>
        <v>10.339749614898974</v>
      </c>
      <c r="GE46" s="8">
        <f t="shared" si="73"/>
        <v>1021.9834946841198</v>
      </c>
      <c r="GF46" s="8">
        <f t="shared" si="110"/>
        <v>1026.3164013438409</v>
      </c>
    </row>
    <row r="47" spans="1:188" x14ac:dyDescent="0.3">
      <c r="A47" s="17">
        <v>61</v>
      </c>
      <c r="C47">
        <v>4940</v>
      </c>
      <c r="D47" s="12">
        <v>31</v>
      </c>
      <c r="E47">
        <f t="shared" si="0"/>
        <v>4971</v>
      </c>
      <c r="F47" s="17">
        <f>E47*0.010016</f>
        <v>49.789536000000005</v>
      </c>
      <c r="G47" s="8">
        <f t="shared" si="1"/>
        <v>4921.2104639999998</v>
      </c>
      <c r="H47" s="8">
        <f t="shared" si="74"/>
        <v>4921.2104639999998</v>
      </c>
      <c r="I47" s="12">
        <v>31</v>
      </c>
      <c r="J47" s="7">
        <f t="shared" si="2"/>
        <v>4952.2104639999998</v>
      </c>
      <c r="K47" s="17">
        <f>J47*0.010016</f>
        <v>49.601340007424</v>
      </c>
      <c r="L47" s="8">
        <f t="shared" si="3"/>
        <v>4902.6091239925754</v>
      </c>
      <c r="M47" s="8">
        <f t="shared" si="75"/>
        <v>3039.9667835884038</v>
      </c>
      <c r="N47" s="13">
        <v>31</v>
      </c>
      <c r="O47">
        <f t="shared" si="4"/>
        <v>3070.9667835884038</v>
      </c>
      <c r="P47" s="17">
        <f>O47*0.010016</f>
        <v>30.758803304421455</v>
      </c>
      <c r="Q47" s="8">
        <f t="shared" si="5"/>
        <v>3040.2079802839826</v>
      </c>
      <c r="R47" s="8">
        <f t="shared" si="76"/>
        <v>3075.0963464311039</v>
      </c>
      <c r="S47" s="13">
        <v>31</v>
      </c>
      <c r="T47">
        <f t="shared" si="6"/>
        <v>3106.0963464311039</v>
      </c>
      <c r="U47" s="17">
        <f>T47*0.010016</f>
        <v>31.110661005853938</v>
      </c>
      <c r="V47" s="8">
        <f t="shared" si="7"/>
        <v>3074.9856854252498</v>
      </c>
      <c r="W47" s="8">
        <f t="shared" si="77"/>
        <v>3109.9917004783319</v>
      </c>
      <c r="X47" s="13">
        <v>31</v>
      </c>
      <c r="Y47">
        <f t="shared" si="8"/>
        <v>3140.9917004783319</v>
      </c>
      <c r="Z47" s="17">
        <f>Y47*0.010016</f>
        <v>31.460172871990974</v>
      </c>
      <c r="AA47" s="8">
        <f t="shared" si="9"/>
        <v>3109.5315276063411</v>
      </c>
      <c r="AB47" s="8">
        <f t="shared" si="78"/>
        <v>3144.654407200127</v>
      </c>
      <c r="AC47" s="13">
        <v>31</v>
      </c>
      <c r="AD47">
        <f t="shared" si="10"/>
        <v>3175.654407200127</v>
      </c>
      <c r="AE47" s="17">
        <f>AD47*0.010016</f>
        <v>31.807354542516475</v>
      </c>
      <c r="AF47" s="8">
        <f t="shared" si="11"/>
        <v>3143.8470526576107</v>
      </c>
      <c r="AG47" s="8">
        <f t="shared" si="79"/>
        <v>3179.0860176562078</v>
      </c>
      <c r="AH47" s="13">
        <v>31</v>
      </c>
      <c r="AI47">
        <f t="shared" si="12"/>
        <v>3210.0860176562078</v>
      </c>
      <c r="AJ47" s="17">
        <f>AI47*0.010016</f>
        <v>32.15222155284458</v>
      </c>
      <c r="AK47" s="8">
        <f t="shared" si="13"/>
        <v>3177.9337961033634</v>
      </c>
      <c r="AL47" s="8">
        <f t="shared" si="80"/>
        <v>2184.8123646106483</v>
      </c>
      <c r="AM47" s="13">
        <v>31</v>
      </c>
      <c r="AN47">
        <f t="shared" si="14"/>
        <v>2215.8123646106483</v>
      </c>
      <c r="AO47" s="17">
        <f>AN47*0.010016</f>
        <v>22.193576643940254</v>
      </c>
      <c r="AP47" s="8">
        <f t="shared" si="15"/>
        <v>2193.6187879667082</v>
      </c>
      <c r="AQ47" s="8">
        <f t="shared" si="81"/>
        <v>2229.1590730157372</v>
      </c>
      <c r="AR47" s="12">
        <v>27.9375</v>
      </c>
      <c r="AS47">
        <f t="shared" si="16"/>
        <v>2257.0965730157372</v>
      </c>
      <c r="AT47" s="17">
        <f>AS47*0.010016</f>
        <v>22.607079275325624</v>
      </c>
      <c r="AU47" s="8">
        <f t="shared" si="17"/>
        <v>2234.4894937404115</v>
      </c>
      <c r="AV47" s="8">
        <f t="shared" si="82"/>
        <v>2292.6308652517864</v>
      </c>
      <c r="AW47" s="12">
        <v>47.34375</v>
      </c>
      <c r="AX47">
        <f t="shared" si="18"/>
        <v>2339.9746152517864</v>
      </c>
      <c r="AY47" s="17">
        <f>AX47*0.010016</f>
        <v>23.437185746361894</v>
      </c>
      <c r="AZ47" s="8">
        <f t="shared" si="19"/>
        <v>2316.5374295054244</v>
      </c>
      <c r="BA47" s="8">
        <f t="shared" si="83"/>
        <v>2327.0209182092099</v>
      </c>
      <c r="BB47" s="12">
        <v>44.384765625</v>
      </c>
      <c r="BC47">
        <f t="shared" si="20"/>
        <v>2371.4056838342099</v>
      </c>
      <c r="BD47" s="17">
        <f>BC47*0.010016</f>
        <v>23.751999329283446</v>
      </c>
      <c r="BE47" s="8">
        <f t="shared" si="21"/>
        <v>2347.6536845049263</v>
      </c>
      <c r="BF47" s="8">
        <f t="shared" si="84"/>
        <v>2359.3070012261815</v>
      </c>
      <c r="BG47">
        <v>41.6107177734375</v>
      </c>
      <c r="BH47">
        <f t="shared" si="22"/>
        <v>2400.917718999619</v>
      </c>
      <c r="BI47" s="17">
        <f>BH47*0.010016</f>
        <v>24.047591873500185</v>
      </c>
      <c r="BJ47" s="8">
        <f t="shared" si="23"/>
        <v>2376.8701271261189</v>
      </c>
      <c r="BK47" s="8">
        <f t="shared" si="85"/>
        <v>1588.8124344358075</v>
      </c>
      <c r="BL47">
        <v>39.010047912597656</v>
      </c>
      <c r="BM47">
        <f t="shared" si="24"/>
        <v>1627.8224823484052</v>
      </c>
      <c r="BN47" s="17">
        <f>BM47*0.010016</f>
        <v>16.304269983201628</v>
      </c>
      <c r="BO47" s="8">
        <f t="shared" si="25"/>
        <v>1611.5182123652035</v>
      </c>
      <c r="BP47" s="8">
        <f t="shared" si="86"/>
        <v>1605.7040525933307</v>
      </c>
      <c r="BQ47">
        <v>36.571919918060303</v>
      </c>
      <c r="BR47">
        <f t="shared" si="26"/>
        <v>1642.275972511391</v>
      </c>
      <c r="BS47" s="17">
        <f>BR47*0.010016</f>
        <v>16.449036140674092</v>
      </c>
      <c r="BT47" s="8">
        <f t="shared" si="27"/>
        <v>1625.826936370717</v>
      </c>
      <c r="BU47" s="8">
        <f t="shared" si="87"/>
        <v>1613.3361501639624</v>
      </c>
      <c r="BV47">
        <v>33.352640457451344</v>
      </c>
      <c r="BW47">
        <f t="shared" si="28"/>
        <v>1646.6887906214138</v>
      </c>
      <c r="BX47" s="17">
        <f>BW47*0.010016</f>
        <v>16.49323492686408</v>
      </c>
      <c r="BY47" s="8">
        <f t="shared" si="29"/>
        <v>1630.1955556945497</v>
      </c>
      <c r="BZ47" s="8">
        <f t="shared" si="88"/>
        <v>1625.3374963558826</v>
      </c>
      <c r="CA47">
        <v>31.268100428860635</v>
      </c>
      <c r="CB47">
        <f t="shared" si="30"/>
        <v>1656.6055967847433</v>
      </c>
      <c r="CC47" s="17">
        <f>CB47*0.010016</f>
        <v>16.59256165739599</v>
      </c>
      <c r="CD47" s="8">
        <f t="shared" si="31"/>
        <v>1640.0130351273474</v>
      </c>
      <c r="CE47" s="8">
        <f t="shared" si="89"/>
        <v>1636.2332956805694</v>
      </c>
      <c r="CF47">
        <v>29.313844152056845</v>
      </c>
      <c r="CG47">
        <f t="shared" si="32"/>
        <v>1665.5471398326263</v>
      </c>
      <c r="CH47" s="17">
        <f>CG47*0.010016</f>
        <v>16.682120152563584</v>
      </c>
      <c r="CI47" s="8">
        <f t="shared" si="33"/>
        <v>1648.8650196800627</v>
      </c>
      <c r="CJ47" s="8">
        <f t="shared" si="90"/>
        <v>1024.9203781662593</v>
      </c>
      <c r="CK47">
        <v>27.481728892553292</v>
      </c>
      <c r="CL47">
        <f t="shared" si="34"/>
        <v>1052.4021070588126</v>
      </c>
      <c r="CM47" s="17">
        <f>CL47*0.010016</f>
        <v>10.540859504301068</v>
      </c>
      <c r="CN47" s="8">
        <f t="shared" si="35"/>
        <v>1041.8612475545115</v>
      </c>
      <c r="CO47" s="8">
        <f t="shared" si="91"/>
        <v>1026.6613137534869</v>
      </c>
      <c r="CP47">
        <v>25.764120836768711</v>
      </c>
      <c r="CQ47">
        <f t="shared" si="36"/>
        <v>1052.4254345902555</v>
      </c>
      <c r="CR47" s="17">
        <f>CQ47*0.010016</f>
        <v>10.541093152856</v>
      </c>
      <c r="CS47" s="8">
        <f t="shared" si="37"/>
        <v>1041.8843414373994</v>
      </c>
      <c r="CT47" s="8">
        <f t="shared" si="92"/>
        <v>915.8370954656217</v>
      </c>
      <c r="CU47">
        <v>17.208859337536353</v>
      </c>
      <c r="CV47">
        <f t="shared" si="38"/>
        <v>933.04595480315811</v>
      </c>
      <c r="CW47" s="17">
        <f>CV47*0.010016</f>
        <v>9.3453882833084325</v>
      </c>
      <c r="CX47" s="8">
        <f t="shared" si="39"/>
        <v>923.70056651984964</v>
      </c>
      <c r="CY47" s="8">
        <f t="shared" si="93"/>
        <v>922.78107051954612</v>
      </c>
      <c r="CZ47">
        <v>16.133305628940331</v>
      </c>
      <c r="DA47">
        <f t="shared" si="40"/>
        <v>938.91437614848644</v>
      </c>
      <c r="DB47" s="17">
        <f>DA47*0.010016</f>
        <v>9.4041663915032405</v>
      </c>
      <c r="DC47" s="8">
        <f t="shared" si="41"/>
        <v>929.51020975698316</v>
      </c>
      <c r="DD47" s="8">
        <f t="shared" si="94"/>
        <v>928.70085220558519</v>
      </c>
      <c r="DE47">
        <v>15.124974027131561</v>
      </c>
      <c r="DF47">
        <f t="shared" si="42"/>
        <v>943.82582623271674</v>
      </c>
      <c r="DG47" s="17">
        <f>DF47*0.010016</f>
        <v>9.4533594755468915</v>
      </c>
      <c r="DH47" s="8">
        <f t="shared" si="43"/>
        <v>934.37246675716983</v>
      </c>
      <c r="DI47" s="8">
        <f t="shared" si="95"/>
        <v>850.80353683315275</v>
      </c>
      <c r="DJ47">
        <v>14.179663150435838</v>
      </c>
      <c r="DK47">
        <f t="shared" si="44"/>
        <v>864.98319998358863</v>
      </c>
      <c r="DL47" s="17">
        <f>DK47*0.010016</f>
        <v>8.6636717310356239</v>
      </c>
      <c r="DM47" s="8">
        <f t="shared" si="45"/>
        <v>856.31952825255303</v>
      </c>
      <c r="DN47" s="8">
        <f t="shared" si="96"/>
        <v>854.57827392754029</v>
      </c>
      <c r="DO47">
        <v>13.293434203533598</v>
      </c>
      <c r="DP47">
        <f t="shared" si="46"/>
        <v>867.87170813107389</v>
      </c>
      <c r="DQ47" s="17">
        <f>DP47*0.010016</f>
        <v>8.6926030286408373</v>
      </c>
      <c r="DR47" s="8">
        <f t="shared" si="47"/>
        <v>859.17910510243303</v>
      </c>
      <c r="DS47" s="8">
        <f t="shared" si="97"/>
        <v>786.25623821756449</v>
      </c>
      <c r="DT47">
        <v>9.8588024868840129</v>
      </c>
      <c r="DU47">
        <f t="shared" si="48"/>
        <v>796.11504070444846</v>
      </c>
      <c r="DV47" s="17">
        <f>DU47*0.010016</f>
        <v>7.973888247695756</v>
      </c>
      <c r="DW47" s="8">
        <f t="shared" si="49"/>
        <v>788.14115245675271</v>
      </c>
      <c r="DX47" s="8">
        <f t="shared" si="98"/>
        <v>792.67615796998064</v>
      </c>
      <c r="DY47">
        <v>9.2426273314537628</v>
      </c>
      <c r="DZ47">
        <f t="shared" si="50"/>
        <v>801.91878530143435</v>
      </c>
      <c r="EA47" s="17">
        <f>DZ47*0.010016</f>
        <v>8.0320185535791673</v>
      </c>
      <c r="EB47" s="8">
        <f t="shared" si="51"/>
        <v>793.88676674785518</v>
      </c>
      <c r="EC47" s="8">
        <f t="shared" si="99"/>
        <v>799.43324208501883</v>
      </c>
      <c r="ED47">
        <v>8.6649631232379019</v>
      </c>
      <c r="EE47">
        <f t="shared" si="52"/>
        <v>808.09820520825679</v>
      </c>
      <c r="EF47" s="17">
        <f>EE47*0.010016</f>
        <v>8.0939116233658996</v>
      </c>
      <c r="EG47" s="8">
        <f t="shared" si="53"/>
        <v>800.00429358489089</v>
      </c>
      <c r="EH47" s="8">
        <f t="shared" si="100"/>
        <v>819.89466613089598</v>
      </c>
      <c r="EI47">
        <v>8.1234029280355333</v>
      </c>
      <c r="EJ47">
        <f t="shared" si="54"/>
        <v>828.01806905893147</v>
      </c>
      <c r="EK47" s="17">
        <f>EJ47*0.010016</f>
        <v>8.2934289796942586</v>
      </c>
      <c r="EL47" s="8">
        <f t="shared" si="55"/>
        <v>819.72464007923725</v>
      </c>
      <c r="EM47" s="8">
        <f t="shared" si="101"/>
        <v>834.3886603890063</v>
      </c>
      <c r="EN47">
        <v>7.6156902450333126</v>
      </c>
      <c r="EO47">
        <f t="shared" si="56"/>
        <v>842.00435063403961</v>
      </c>
      <c r="EP47" s="17">
        <f>EO47*0.010016</f>
        <v>8.4335155759505405</v>
      </c>
      <c r="EQ47" s="8">
        <f t="shared" si="57"/>
        <v>833.57083505808907</v>
      </c>
      <c r="ER47" s="8">
        <f t="shared" si="102"/>
        <v>842.15869295913319</v>
      </c>
      <c r="ES47">
        <v>6.9946590709885532</v>
      </c>
      <c r="ET47">
        <f t="shared" si="58"/>
        <v>849.15335203012171</v>
      </c>
      <c r="EU47" s="17">
        <f>ET47*0.010016</f>
        <v>8.5051199739336987</v>
      </c>
      <c r="EV47" s="8">
        <f t="shared" si="59"/>
        <v>840.64823205618802</v>
      </c>
      <c r="EW47" s="8">
        <f t="shared" si="103"/>
        <v>856.25011738694548</v>
      </c>
      <c r="EX47">
        <v>6.557492879051769</v>
      </c>
      <c r="EY47">
        <f t="shared" si="60"/>
        <v>862.80761026599725</v>
      </c>
      <c r="EZ47" s="17">
        <f>EY47*0.010016</f>
        <v>8.6418810244242295</v>
      </c>
      <c r="FA47" s="8">
        <f t="shared" si="61"/>
        <v>854.16572924157299</v>
      </c>
      <c r="FB47" s="8">
        <f t="shared" si="104"/>
        <v>869.93749055602325</v>
      </c>
      <c r="FC47">
        <v>6.1476495741110337</v>
      </c>
      <c r="FD47">
        <f t="shared" si="62"/>
        <v>876.08514013013428</v>
      </c>
      <c r="FE47" s="17">
        <f>FD47*0.010016</f>
        <v>8.7748687635434255</v>
      </c>
      <c r="FF47" s="8">
        <f t="shared" si="63"/>
        <v>867.31027136659088</v>
      </c>
      <c r="FG47" s="8">
        <f t="shared" si="105"/>
        <v>879.63086050629352</v>
      </c>
      <c r="FH47">
        <v>5.7634214757290945</v>
      </c>
      <c r="FI47">
        <f t="shared" si="64"/>
        <v>885.39428198202256</v>
      </c>
      <c r="FJ47" s="17">
        <f>FI47*0.010016</f>
        <v>8.8681091283319393</v>
      </c>
      <c r="FK47" s="8">
        <f t="shared" si="65"/>
        <v>876.52617285369058</v>
      </c>
      <c r="FL47" s="8">
        <f t="shared" si="106"/>
        <v>898.94716254528316</v>
      </c>
      <c r="FM47">
        <v>5.4032076334960264</v>
      </c>
      <c r="FN47">
        <f t="shared" si="66"/>
        <v>904.35037017877914</v>
      </c>
      <c r="FO47" s="17">
        <f>FN47*0.010016</f>
        <v>9.0579733077106521</v>
      </c>
      <c r="FP47" s="8">
        <f t="shared" si="67"/>
        <v>895.29239687106849</v>
      </c>
      <c r="FQ47" s="8">
        <f t="shared" si="107"/>
        <v>1019.7440178738773</v>
      </c>
      <c r="FR47">
        <v>6.6528550210816562</v>
      </c>
      <c r="FS47">
        <f t="shared" si="68"/>
        <v>1026.396872894959</v>
      </c>
      <c r="FT47" s="17">
        <f>FS47*0.010016</f>
        <v>10.28039107891591</v>
      </c>
      <c r="FU47" s="8">
        <f t="shared" si="69"/>
        <v>1016.116481816043</v>
      </c>
      <c r="FV47" s="8">
        <f t="shared" si="108"/>
        <v>1031.0915986895047</v>
      </c>
      <c r="FW47">
        <v>6.2370515822640531</v>
      </c>
      <c r="FX47">
        <f t="shared" si="70"/>
        <v>1037.3286502717688</v>
      </c>
      <c r="FY47" s="17">
        <f>FX47*0.010016</f>
        <v>10.389883761122036</v>
      </c>
      <c r="FZ47" s="8">
        <f t="shared" si="71"/>
        <v>1026.9387665106467</v>
      </c>
      <c r="GA47" s="8">
        <f t="shared" si="109"/>
        <v>1042.0669764314687</v>
      </c>
      <c r="GB47">
        <v>5.8472358583725494</v>
      </c>
      <c r="GC47">
        <f t="shared" si="72"/>
        <v>1047.9142122898413</v>
      </c>
      <c r="GD47" s="17">
        <f>GC47*0.010016</f>
        <v>10.495908750295051</v>
      </c>
      <c r="GE47" s="8">
        <f t="shared" si="73"/>
        <v>1037.4183035395463</v>
      </c>
      <c r="GF47" s="8">
        <f t="shared" si="110"/>
        <v>1021.9834946841198</v>
      </c>
    </row>
    <row r="48" spans="1:188" x14ac:dyDescent="0.3">
      <c r="A48" s="17">
        <v>62</v>
      </c>
      <c r="C48">
        <v>4940</v>
      </c>
      <c r="D48" s="12">
        <v>148.79999999999998</v>
      </c>
      <c r="E48">
        <f t="shared" si="0"/>
        <v>5088.8</v>
      </c>
      <c r="F48" s="17">
        <f>E48*0.010016</f>
        <v>50.969420800000002</v>
      </c>
      <c r="G48" s="8">
        <f t="shared" si="1"/>
        <v>5037.8305792000001</v>
      </c>
      <c r="H48" s="8">
        <f t="shared" si="74"/>
        <v>4921.2104639999998</v>
      </c>
      <c r="I48" s="12">
        <v>148.79999999999998</v>
      </c>
      <c r="J48" s="7">
        <f t="shared" si="2"/>
        <v>5070.010464</v>
      </c>
      <c r="K48" s="17">
        <f>J48*0.010016</f>
        <v>50.781224807424003</v>
      </c>
      <c r="L48" s="8">
        <f t="shared" si="3"/>
        <v>5019.2292391925757</v>
      </c>
      <c r="M48" s="8">
        <f t="shared" si="75"/>
        <v>4902.6091239925754</v>
      </c>
      <c r="N48" s="13">
        <v>148.79999999999998</v>
      </c>
      <c r="O48">
        <f t="shared" si="4"/>
        <v>5051.4091239925756</v>
      </c>
      <c r="P48" s="17">
        <f>O48*0.010016</f>
        <v>50.59491378590964</v>
      </c>
      <c r="Q48" s="8">
        <f t="shared" si="5"/>
        <v>5000.8142102066658</v>
      </c>
      <c r="R48" s="8">
        <f t="shared" si="76"/>
        <v>3040.2079802839826</v>
      </c>
      <c r="S48" s="13">
        <v>148.79999999999998</v>
      </c>
      <c r="T48">
        <f t="shared" si="6"/>
        <v>3189.0079802839828</v>
      </c>
      <c r="U48" s="17">
        <f>T48*0.010016</f>
        <v>31.941103930524374</v>
      </c>
      <c r="V48" s="8">
        <f t="shared" si="7"/>
        <v>3157.0668763534586</v>
      </c>
      <c r="W48" s="8">
        <f t="shared" si="77"/>
        <v>3074.9856854252498</v>
      </c>
      <c r="X48" s="13">
        <v>148.79999999999998</v>
      </c>
      <c r="Y48">
        <f t="shared" si="8"/>
        <v>3223.78568542525</v>
      </c>
      <c r="Z48" s="17">
        <f>Y48*0.010016</f>
        <v>32.289437425219305</v>
      </c>
      <c r="AA48" s="8">
        <f t="shared" si="9"/>
        <v>3191.4962480000308</v>
      </c>
      <c r="AB48" s="8">
        <f t="shared" si="78"/>
        <v>3109.5315276063411</v>
      </c>
      <c r="AC48" s="13">
        <v>148.79999999999998</v>
      </c>
      <c r="AD48">
        <f t="shared" si="10"/>
        <v>3258.3315276063413</v>
      </c>
      <c r="AE48" s="17">
        <f>AD48*0.010016</f>
        <v>32.63544858050512</v>
      </c>
      <c r="AF48" s="8">
        <f t="shared" si="11"/>
        <v>3225.6960790258363</v>
      </c>
      <c r="AG48" s="8">
        <f t="shared" si="79"/>
        <v>3143.8470526576107</v>
      </c>
      <c r="AH48" s="13">
        <v>148.79999999999998</v>
      </c>
      <c r="AI48">
        <f t="shared" si="12"/>
        <v>3292.6470526576109</v>
      </c>
      <c r="AJ48" s="17">
        <f>AI48*0.010016</f>
        <v>32.979152879418635</v>
      </c>
      <c r="AK48" s="8">
        <f t="shared" si="13"/>
        <v>3259.6678997781923</v>
      </c>
      <c r="AL48" s="8">
        <f t="shared" si="80"/>
        <v>3177.9337961033634</v>
      </c>
      <c r="AM48" s="13">
        <v>148.79999999999998</v>
      </c>
      <c r="AN48">
        <f t="shared" si="14"/>
        <v>3326.7337961033636</v>
      </c>
      <c r="AO48" s="17">
        <f>AN48*0.010016</f>
        <v>33.320565701771294</v>
      </c>
      <c r="AP48" s="8">
        <f t="shared" si="15"/>
        <v>3293.4132304015925</v>
      </c>
      <c r="AQ48" s="8">
        <f t="shared" si="81"/>
        <v>2193.6187879667082</v>
      </c>
      <c r="AR48" s="12">
        <v>134.1</v>
      </c>
      <c r="AS48">
        <f t="shared" si="16"/>
        <v>2327.7187879667081</v>
      </c>
      <c r="AT48" s="17">
        <f>AS48*0.010016</f>
        <v>23.314431380274549</v>
      </c>
      <c r="AU48" s="8">
        <f t="shared" si="17"/>
        <v>2304.4043565864336</v>
      </c>
      <c r="AV48" s="8">
        <f t="shared" si="82"/>
        <v>2234.4894937404115</v>
      </c>
      <c r="AW48" s="12">
        <v>125.71875</v>
      </c>
      <c r="AX48">
        <f t="shared" si="18"/>
        <v>2360.2082437404115</v>
      </c>
      <c r="AY48" s="17">
        <f>AX48*0.010016</f>
        <v>23.639845769303964</v>
      </c>
      <c r="AZ48" s="8">
        <f t="shared" si="19"/>
        <v>2336.5683979711075</v>
      </c>
      <c r="BA48" s="8">
        <f t="shared" si="83"/>
        <v>2316.5374295054244</v>
      </c>
      <c r="BB48" s="12">
        <v>213.046875</v>
      </c>
      <c r="BC48">
        <f t="shared" si="20"/>
        <v>2529.5843045054244</v>
      </c>
      <c r="BD48" s="17">
        <f>BC48*0.010016</f>
        <v>25.336316393926332</v>
      </c>
      <c r="BE48" s="8">
        <f t="shared" si="21"/>
        <v>2504.2479881114982</v>
      </c>
      <c r="BF48" s="8">
        <f t="shared" si="84"/>
        <v>2347.6536845049263</v>
      </c>
      <c r="BG48">
        <v>199.7314453125</v>
      </c>
      <c r="BH48">
        <f t="shared" si="22"/>
        <v>2547.3851298174263</v>
      </c>
      <c r="BI48" s="17">
        <f>BH48*0.010016</f>
        <v>25.514609460251343</v>
      </c>
      <c r="BJ48" s="8">
        <f t="shared" si="23"/>
        <v>2521.8705203571749</v>
      </c>
      <c r="BK48" s="8">
        <f t="shared" si="85"/>
        <v>2376.8701271261189</v>
      </c>
      <c r="BL48">
        <v>187.24822998046875</v>
      </c>
      <c r="BM48">
        <f t="shared" si="24"/>
        <v>2564.1183571065876</v>
      </c>
      <c r="BN48" s="17">
        <f>BM48*0.010016</f>
        <v>25.682209464779582</v>
      </c>
      <c r="BO48" s="8">
        <f t="shared" si="25"/>
        <v>2538.436147641808</v>
      </c>
      <c r="BP48" s="8">
        <f t="shared" si="86"/>
        <v>1611.5182123652035</v>
      </c>
      <c r="BQ48">
        <v>175.54521560668945</v>
      </c>
      <c r="BR48">
        <f t="shared" si="26"/>
        <v>1787.0634279718929</v>
      </c>
      <c r="BS48" s="17">
        <f>BR48*0.010016</f>
        <v>17.899227294566479</v>
      </c>
      <c r="BT48" s="8">
        <f t="shared" si="27"/>
        <v>1769.1642006773263</v>
      </c>
      <c r="BU48" s="8">
        <f t="shared" si="87"/>
        <v>1625.826936370717</v>
      </c>
      <c r="BV48">
        <v>164.57363963127136</v>
      </c>
      <c r="BW48">
        <f t="shared" si="28"/>
        <v>1790.4005760019884</v>
      </c>
      <c r="BX48" s="17">
        <f>BW48*0.010016</f>
        <v>17.932652169235915</v>
      </c>
      <c r="BY48" s="8">
        <f t="shared" si="29"/>
        <v>1772.4679238327524</v>
      </c>
      <c r="BZ48" s="8">
        <f t="shared" si="88"/>
        <v>1630.1955556945497</v>
      </c>
      <c r="CA48">
        <v>150.08688205853105</v>
      </c>
      <c r="CB48">
        <f t="shared" si="30"/>
        <v>1780.2824377530808</v>
      </c>
      <c r="CC48" s="17">
        <f>CB48*0.010016</f>
        <v>17.831308896534857</v>
      </c>
      <c r="CD48" s="8">
        <f t="shared" si="31"/>
        <v>1762.4511288565459</v>
      </c>
      <c r="CE48" s="8">
        <f t="shared" si="89"/>
        <v>1640.0130351273474</v>
      </c>
      <c r="CF48">
        <v>140.70645192987286</v>
      </c>
      <c r="CG48">
        <f t="shared" si="32"/>
        <v>1780.7194870572202</v>
      </c>
      <c r="CH48" s="17">
        <f>CG48*0.010016</f>
        <v>17.835686382365118</v>
      </c>
      <c r="CI48" s="8">
        <f t="shared" si="33"/>
        <v>1762.8838006748551</v>
      </c>
      <c r="CJ48" s="8">
        <f t="shared" si="90"/>
        <v>1648.8650196800627</v>
      </c>
      <c r="CK48">
        <v>131.9122986842558</v>
      </c>
      <c r="CL48">
        <f t="shared" si="34"/>
        <v>1780.7773183643185</v>
      </c>
      <c r="CM48" s="17">
        <f>CL48*0.010016</f>
        <v>17.836265620737016</v>
      </c>
      <c r="CN48" s="8">
        <f t="shared" si="35"/>
        <v>1762.9410527435814</v>
      </c>
      <c r="CO48" s="8">
        <f t="shared" si="91"/>
        <v>1041.8612475545115</v>
      </c>
      <c r="CP48">
        <v>123.66778001648981</v>
      </c>
      <c r="CQ48">
        <f t="shared" si="36"/>
        <v>1165.5290275710013</v>
      </c>
      <c r="CR48" s="17">
        <f>CQ48*0.010016</f>
        <v>11.673938740151149</v>
      </c>
      <c r="CS48" s="8">
        <f t="shared" si="37"/>
        <v>1153.85508883085</v>
      </c>
      <c r="CT48" s="8">
        <f t="shared" si="92"/>
        <v>1041.8843414373994</v>
      </c>
      <c r="CU48">
        <v>115.9385437654592</v>
      </c>
      <c r="CV48">
        <f t="shared" si="38"/>
        <v>1157.8228852028585</v>
      </c>
      <c r="CW48" s="17">
        <f>CV48*0.010016</f>
        <v>11.596754018191831</v>
      </c>
      <c r="CX48" s="8">
        <f t="shared" si="39"/>
        <v>1146.2261311846667</v>
      </c>
      <c r="CY48" s="8">
        <f t="shared" si="93"/>
        <v>923.70056651984964</v>
      </c>
      <c r="CZ48">
        <v>77.439867018913588</v>
      </c>
      <c r="DA48">
        <f t="shared" si="40"/>
        <v>1001.1404335387632</v>
      </c>
      <c r="DB48" s="17">
        <f>DA48*0.010016</f>
        <v>10.027422582324252</v>
      </c>
      <c r="DC48" s="8">
        <f t="shared" si="41"/>
        <v>991.11301095643898</v>
      </c>
      <c r="DD48" s="8">
        <f t="shared" si="94"/>
        <v>929.51020975698316</v>
      </c>
      <c r="DE48">
        <v>72.599875330231484</v>
      </c>
      <c r="DF48">
        <f t="shared" si="42"/>
        <v>1002.1100850872147</v>
      </c>
      <c r="DG48" s="17">
        <f>DF48*0.010016</f>
        <v>10.037134612233542</v>
      </c>
      <c r="DH48" s="8">
        <f t="shared" si="43"/>
        <v>992.0729504749811</v>
      </c>
      <c r="DI48" s="8">
        <f t="shared" si="95"/>
        <v>934.37246675716983</v>
      </c>
      <c r="DJ48">
        <v>68.062383122092015</v>
      </c>
      <c r="DK48">
        <f t="shared" si="44"/>
        <v>1002.4348498792618</v>
      </c>
      <c r="DL48" s="17">
        <f>DK48*0.010016</f>
        <v>10.040387456390688</v>
      </c>
      <c r="DM48" s="8">
        <f t="shared" si="45"/>
        <v>992.39446242287113</v>
      </c>
      <c r="DN48" s="8">
        <f t="shared" si="96"/>
        <v>856.31952825255303</v>
      </c>
      <c r="DO48">
        <v>63.808484176961272</v>
      </c>
      <c r="DP48">
        <f t="shared" si="46"/>
        <v>920.12801242951434</v>
      </c>
      <c r="DQ48" s="17">
        <f>DP48*0.010016</f>
        <v>9.2160021724940169</v>
      </c>
      <c r="DR48" s="8">
        <f t="shared" si="47"/>
        <v>910.91201025702037</v>
      </c>
      <c r="DS48" s="8">
        <f t="shared" si="97"/>
        <v>859.17910510243303</v>
      </c>
      <c r="DT48">
        <v>59.82045391590119</v>
      </c>
      <c r="DU48">
        <f t="shared" si="48"/>
        <v>918.99955901833425</v>
      </c>
      <c r="DV48" s="17">
        <f>DU48*0.010016</f>
        <v>9.2046995831276366</v>
      </c>
      <c r="DW48" s="8">
        <f t="shared" si="49"/>
        <v>909.7948594352066</v>
      </c>
      <c r="DX48" s="8">
        <f t="shared" si="98"/>
        <v>788.14115245675271</v>
      </c>
      <c r="DY48">
        <v>44.36461119097806</v>
      </c>
      <c r="DZ48">
        <f t="shared" si="50"/>
        <v>832.50576364773076</v>
      </c>
      <c r="EA48" s="17">
        <f>DZ48*0.010016</f>
        <v>8.3383777286956722</v>
      </c>
      <c r="EB48" s="8">
        <f t="shared" si="51"/>
        <v>824.16738591903504</v>
      </c>
      <c r="EC48" s="8">
        <f t="shared" si="99"/>
        <v>793.88676674785518</v>
      </c>
      <c r="ED48">
        <v>41.591822991541925</v>
      </c>
      <c r="EE48">
        <f t="shared" si="52"/>
        <v>835.47858973939708</v>
      </c>
      <c r="EF48" s="17">
        <f>EE48*0.010016</f>
        <v>8.3681535548298012</v>
      </c>
      <c r="EG48" s="8">
        <f t="shared" si="53"/>
        <v>827.11043618456733</v>
      </c>
      <c r="EH48" s="8">
        <f t="shared" si="100"/>
        <v>800.00429358489089</v>
      </c>
      <c r="EI48">
        <v>38.992334054570556</v>
      </c>
      <c r="EJ48">
        <f t="shared" si="54"/>
        <v>838.99662763946139</v>
      </c>
      <c r="EK48" s="17">
        <f>EJ48*0.010016</f>
        <v>8.4033902224368457</v>
      </c>
      <c r="EL48" s="8">
        <f t="shared" si="55"/>
        <v>830.59323741702451</v>
      </c>
      <c r="EM48" s="8">
        <f t="shared" si="101"/>
        <v>819.72464007923725</v>
      </c>
      <c r="EN48">
        <v>36.555313176159899</v>
      </c>
      <c r="EO48">
        <f t="shared" si="56"/>
        <v>856.27995325539712</v>
      </c>
      <c r="EP48" s="17">
        <f>EO48*0.010016</f>
        <v>8.5765000118060577</v>
      </c>
      <c r="EQ48" s="8">
        <f t="shared" si="57"/>
        <v>847.70345324359107</v>
      </c>
      <c r="ER48" s="8">
        <f t="shared" si="102"/>
        <v>833.57083505808907</v>
      </c>
      <c r="ES48">
        <v>34.270606102649907</v>
      </c>
      <c r="ET48">
        <f t="shared" si="58"/>
        <v>867.84144116073901</v>
      </c>
      <c r="EU48" s="17">
        <f>ET48*0.010016</f>
        <v>8.692299874665963</v>
      </c>
      <c r="EV48" s="8">
        <f t="shared" si="59"/>
        <v>859.14914128607302</v>
      </c>
      <c r="EW48" s="8">
        <f t="shared" si="103"/>
        <v>840.64823205618802</v>
      </c>
      <c r="EX48">
        <v>31.47596581944849</v>
      </c>
      <c r="EY48">
        <f t="shared" si="60"/>
        <v>872.12419787563647</v>
      </c>
      <c r="EZ48" s="17">
        <f>EY48*0.010016</f>
        <v>8.7351959659223759</v>
      </c>
      <c r="FA48" s="8">
        <f t="shared" si="61"/>
        <v>863.38900190971412</v>
      </c>
      <c r="FB48" s="8">
        <f t="shared" si="104"/>
        <v>854.16572924157299</v>
      </c>
      <c r="FC48">
        <v>29.508717955732962</v>
      </c>
      <c r="FD48">
        <f t="shared" si="62"/>
        <v>883.67444719730599</v>
      </c>
      <c r="FE48" s="17">
        <f>FD48*0.010016</f>
        <v>8.8508832631282175</v>
      </c>
      <c r="FF48" s="8">
        <f t="shared" si="63"/>
        <v>874.82356393417774</v>
      </c>
      <c r="FG48" s="8">
        <f t="shared" si="105"/>
        <v>867.31027136659088</v>
      </c>
      <c r="FH48">
        <v>27.664423083499653</v>
      </c>
      <c r="FI48">
        <f t="shared" si="64"/>
        <v>894.97469445009051</v>
      </c>
      <c r="FJ48" s="17">
        <f>FI48*0.010016</f>
        <v>8.9640665396121069</v>
      </c>
      <c r="FK48" s="8">
        <f t="shared" si="65"/>
        <v>886.01062791047843</v>
      </c>
      <c r="FL48" s="8">
        <f t="shared" si="106"/>
        <v>876.52617285369058</v>
      </c>
      <c r="FM48">
        <v>25.935396640780926</v>
      </c>
      <c r="FN48">
        <f t="shared" si="66"/>
        <v>902.46156949447152</v>
      </c>
      <c r="FO48" s="17">
        <f>FN48*0.010016</f>
        <v>9.0390550800566274</v>
      </c>
      <c r="FP48" s="8">
        <f t="shared" si="67"/>
        <v>893.42251441441488</v>
      </c>
      <c r="FQ48" s="8">
        <f t="shared" si="107"/>
        <v>895.29239687106849</v>
      </c>
      <c r="FR48">
        <v>24.314434350732117</v>
      </c>
      <c r="FS48">
        <f t="shared" si="68"/>
        <v>919.60683122180058</v>
      </c>
      <c r="FT48" s="17">
        <f>FS48*0.010016</f>
        <v>9.2107820215175558</v>
      </c>
      <c r="FU48" s="8">
        <f t="shared" si="69"/>
        <v>910.39604920028307</v>
      </c>
      <c r="FV48" s="8">
        <f t="shared" si="108"/>
        <v>1016.116481816043</v>
      </c>
      <c r="FW48">
        <v>29.937847594867453</v>
      </c>
      <c r="FX48">
        <f t="shared" si="70"/>
        <v>1046.0543294109104</v>
      </c>
      <c r="FY48" s="17">
        <f>FX48*0.010016</f>
        <v>10.47728016337968</v>
      </c>
      <c r="FZ48" s="8">
        <f t="shared" si="71"/>
        <v>1035.5770492475308</v>
      </c>
      <c r="GA48" s="8">
        <f t="shared" si="109"/>
        <v>1026.9387665106467</v>
      </c>
      <c r="GB48">
        <v>28.066732120188238</v>
      </c>
      <c r="GC48">
        <f t="shared" si="72"/>
        <v>1055.0054986308348</v>
      </c>
      <c r="GD48" s="17">
        <f>GC48*0.010016</f>
        <v>10.566935074286443</v>
      </c>
      <c r="GE48" s="8">
        <f t="shared" si="73"/>
        <v>1044.4385635565484</v>
      </c>
      <c r="GF48" s="8">
        <f t="shared" si="110"/>
        <v>1037.4183035395463</v>
      </c>
    </row>
    <row r="49" spans="1:188" x14ac:dyDescent="0.3">
      <c r="A49" s="17">
        <v>63</v>
      </c>
      <c r="C49">
        <v>4941</v>
      </c>
      <c r="D49" s="12">
        <v>148.79999999999998</v>
      </c>
      <c r="E49">
        <f t="shared" si="0"/>
        <v>5089.8</v>
      </c>
      <c r="F49" s="17">
        <f>E49*0.010016</f>
        <v>50.979436800000002</v>
      </c>
      <c r="G49" s="8">
        <f t="shared" si="1"/>
        <v>5038.8205631999999</v>
      </c>
      <c r="H49" s="8">
        <f t="shared" si="74"/>
        <v>5037.8305792000001</v>
      </c>
      <c r="I49" s="12">
        <v>148.79999999999998</v>
      </c>
      <c r="J49" s="7">
        <f t="shared" si="2"/>
        <v>5186.6305792000003</v>
      </c>
      <c r="K49" s="17">
        <f>J49*0.010016</f>
        <v>51.949291881267207</v>
      </c>
      <c r="L49" s="8">
        <f t="shared" si="3"/>
        <v>5134.6812873187328</v>
      </c>
      <c r="M49" s="8">
        <f t="shared" si="75"/>
        <v>5019.2292391925757</v>
      </c>
      <c r="N49" s="13">
        <v>148.79999999999998</v>
      </c>
      <c r="O49">
        <f t="shared" si="4"/>
        <v>5168.0292391925759</v>
      </c>
      <c r="P49" s="17">
        <f>O49*0.010016</f>
        <v>51.762980859752844</v>
      </c>
      <c r="Q49" s="8">
        <f t="shared" si="5"/>
        <v>5116.2662583328229</v>
      </c>
      <c r="R49" s="8">
        <f t="shared" si="76"/>
        <v>5000.8142102066658</v>
      </c>
      <c r="S49" s="13">
        <v>148.79999999999998</v>
      </c>
      <c r="T49">
        <f t="shared" si="6"/>
        <v>5149.614210206666</v>
      </c>
      <c r="U49" s="17">
        <f>T49*0.010016</f>
        <v>51.578535929429968</v>
      </c>
      <c r="V49" s="8">
        <f t="shared" si="7"/>
        <v>5098.0356742772365</v>
      </c>
      <c r="W49" s="8">
        <f t="shared" si="77"/>
        <v>3157.0668763534586</v>
      </c>
      <c r="X49" s="13">
        <v>148.79999999999998</v>
      </c>
      <c r="Y49">
        <f t="shared" si="8"/>
        <v>3305.8668763534588</v>
      </c>
      <c r="Z49" s="17">
        <f>Y49*0.010016</f>
        <v>33.111562633556247</v>
      </c>
      <c r="AA49" s="8">
        <f t="shared" si="9"/>
        <v>3272.7553137199025</v>
      </c>
      <c r="AB49" s="8">
        <f t="shared" si="78"/>
        <v>3191.4962480000308</v>
      </c>
      <c r="AC49" s="13">
        <v>148.79999999999998</v>
      </c>
      <c r="AD49">
        <f t="shared" si="10"/>
        <v>3340.296248000031</v>
      </c>
      <c r="AE49" s="17">
        <f>AD49*0.010016</f>
        <v>33.456407219968312</v>
      </c>
      <c r="AF49" s="8">
        <f t="shared" si="11"/>
        <v>3306.8398407800628</v>
      </c>
      <c r="AG49" s="8">
        <f t="shared" si="79"/>
        <v>3225.6960790258363</v>
      </c>
      <c r="AH49" s="13">
        <v>148.79999999999998</v>
      </c>
      <c r="AI49">
        <f t="shared" si="12"/>
        <v>3374.4960790258365</v>
      </c>
      <c r="AJ49" s="17">
        <f>AI49*0.010016</f>
        <v>33.798952727522781</v>
      </c>
      <c r="AK49" s="8">
        <f t="shared" si="13"/>
        <v>3340.6971262983138</v>
      </c>
      <c r="AL49" s="8">
        <f t="shared" si="80"/>
        <v>3259.6678997781923</v>
      </c>
      <c r="AM49" s="13">
        <v>148.79999999999998</v>
      </c>
      <c r="AN49">
        <f t="shared" si="14"/>
        <v>3408.4678997781925</v>
      </c>
      <c r="AO49" s="17">
        <f>AN49*0.010016</f>
        <v>34.139214484178382</v>
      </c>
      <c r="AP49" s="8">
        <f t="shared" si="15"/>
        <v>3374.3286852940141</v>
      </c>
      <c r="AQ49" s="8">
        <f t="shared" si="81"/>
        <v>3293.4132304015925</v>
      </c>
      <c r="AR49" s="12">
        <v>134.1</v>
      </c>
      <c r="AS49">
        <f t="shared" si="16"/>
        <v>3427.5132304015924</v>
      </c>
      <c r="AT49" s="17">
        <f>AS49*0.010016</f>
        <v>34.329972515702352</v>
      </c>
      <c r="AU49" s="8">
        <f t="shared" si="17"/>
        <v>3393.1832578858903</v>
      </c>
      <c r="AV49" s="8">
        <f t="shared" si="82"/>
        <v>2304.4043565864336</v>
      </c>
      <c r="AW49" s="12">
        <v>93.86999999999999</v>
      </c>
      <c r="AX49">
        <f t="shared" si="18"/>
        <v>2398.2743565864334</v>
      </c>
      <c r="AY49" s="17">
        <f>AX49*0.010016</f>
        <v>24.021115955569719</v>
      </c>
      <c r="AZ49" s="8">
        <f t="shared" si="19"/>
        <v>2374.2532406308637</v>
      </c>
      <c r="BA49" s="8">
        <f t="shared" si="83"/>
        <v>2336.5683979711075</v>
      </c>
      <c r="BB49" s="12">
        <v>88.003124999999997</v>
      </c>
      <c r="BC49">
        <f t="shared" si="20"/>
        <v>2424.5715229711077</v>
      </c>
      <c r="BD49" s="17">
        <f>BC49*0.010016</f>
        <v>24.284508374078616</v>
      </c>
      <c r="BE49" s="8">
        <f t="shared" si="21"/>
        <v>2400.2870145970292</v>
      </c>
      <c r="BF49" s="8">
        <f t="shared" si="84"/>
        <v>2504.2479881114982</v>
      </c>
      <c r="BG49">
        <v>149.1328125</v>
      </c>
      <c r="BH49">
        <f t="shared" si="22"/>
        <v>2653.3808006114982</v>
      </c>
      <c r="BI49" s="17">
        <f>BH49*0.010016</f>
        <v>26.576262098924769</v>
      </c>
      <c r="BJ49" s="8">
        <f t="shared" si="23"/>
        <v>2626.8045385125733</v>
      </c>
      <c r="BK49" s="8">
        <f t="shared" si="85"/>
        <v>2521.8705203571749</v>
      </c>
      <c r="BL49">
        <v>139.81201171875</v>
      </c>
      <c r="BM49">
        <f t="shared" si="24"/>
        <v>2661.6825320759249</v>
      </c>
      <c r="BN49" s="17">
        <f>BM49*0.010016</f>
        <v>26.659412241272467</v>
      </c>
      <c r="BO49" s="8">
        <f t="shared" si="25"/>
        <v>2635.0231198346523</v>
      </c>
      <c r="BP49" s="8">
        <f t="shared" si="86"/>
        <v>2538.436147641808</v>
      </c>
      <c r="BQ49">
        <v>131.07376098632812</v>
      </c>
      <c r="BR49">
        <f t="shared" si="26"/>
        <v>2669.5099086281361</v>
      </c>
      <c r="BS49" s="17">
        <f>BR49*0.010016</f>
        <v>26.737811244819412</v>
      </c>
      <c r="BT49" s="8">
        <f t="shared" si="27"/>
        <v>2642.7720973833166</v>
      </c>
      <c r="BU49" s="8">
        <f t="shared" si="87"/>
        <v>1769.1642006773263</v>
      </c>
      <c r="BV49">
        <v>122.88165092468262</v>
      </c>
      <c r="BW49">
        <f t="shared" si="28"/>
        <v>1892.045851602009</v>
      </c>
      <c r="BX49" s="17">
        <f>BW49*0.010016</f>
        <v>18.950731249645724</v>
      </c>
      <c r="BY49" s="8">
        <f t="shared" si="29"/>
        <v>1873.0951203523632</v>
      </c>
      <c r="BZ49" s="8">
        <f t="shared" si="88"/>
        <v>1772.4679238327524</v>
      </c>
      <c r="CA49">
        <v>115.20154774188995</v>
      </c>
      <c r="CB49">
        <f t="shared" si="30"/>
        <v>1887.6694715746423</v>
      </c>
      <c r="CC49" s="17">
        <f>CB49*0.010016</f>
        <v>18.906897427291618</v>
      </c>
      <c r="CD49" s="8">
        <f t="shared" si="31"/>
        <v>1868.7625741473507</v>
      </c>
      <c r="CE49" s="8">
        <f t="shared" si="89"/>
        <v>1762.4511288565459</v>
      </c>
      <c r="CF49">
        <v>105.06081744097173</v>
      </c>
      <c r="CG49">
        <f t="shared" si="32"/>
        <v>1867.5119462975176</v>
      </c>
      <c r="CH49" s="17">
        <f>CG49*0.010016</f>
        <v>18.704999654115937</v>
      </c>
      <c r="CI49" s="8">
        <f t="shared" si="33"/>
        <v>1848.8069466434017</v>
      </c>
      <c r="CJ49" s="8">
        <f t="shared" si="90"/>
        <v>1762.8838006748551</v>
      </c>
      <c r="CK49">
        <v>98.494516350910999</v>
      </c>
      <c r="CL49">
        <f t="shared" si="34"/>
        <v>1861.3783170257661</v>
      </c>
      <c r="CM49" s="17">
        <f>CL49*0.010016</f>
        <v>18.643565223330075</v>
      </c>
      <c r="CN49" s="8">
        <f t="shared" si="35"/>
        <v>1842.734751802436</v>
      </c>
      <c r="CO49" s="8">
        <f t="shared" si="91"/>
        <v>1762.9410527435814</v>
      </c>
      <c r="CP49">
        <v>92.338609078979061</v>
      </c>
      <c r="CQ49">
        <f t="shared" si="36"/>
        <v>1855.2796618225605</v>
      </c>
      <c r="CR49" s="17">
        <f>CQ49*0.010016</f>
        <v>18.582481092814767</v>
      </c>
      <c r="CS49" s="8">
        <f t="shared" si="37"/>
        <v>1836.6971807297457</v>
      </c>
      <c r="CT49" s="8">
        <f t="shared" si="92"/>
        <v>1153.85508883085</v>
      </c>
      <c r="CU49">
        <v>86.56744601154287</v>
      </c>
      <c r="CV49">
        <f t="shared" si="38"/>
        <v>1240.4225348423929</v>
      </c>
      <c r="CW49" s="17">
        <f>CV49*0.010016</f>
        <v>12.424072108981408</v>
      </c>
      <c r="CX49" s="8">
        <f t="shared" si="39"/>
        <v>1227.9984627334115</v>
      </c>
      <c r="CY49" s="8">
        <f t="shared" si="93"/>
        <v>1146.2261311846667</v>
      </c>
      <c r="CZ49">
        <v>81.156980635821441</v>
      </c>
      <c r="DA49">
        <f t="shared" si="40"/>
        <v>1227.383111820488</v>
      </c>
      <c r="DB49" s="17">
        <f>DA49*0.010016</f>
        <v>12.293469247994009</v>
      </c>
      <c r="DC49" s="8">
        <f t="shared" si="41"/>
        <v>1215.0896425724941</v>
      </c>
      <c r="DD49" s="8">
        <f t="shared" si="94"/>
        <v>991.11301095643898</v>
      </c>
      <c r="DE49">
        <v>54.207906913239512</v>
      </c>
      <c r="DF49">
        <f t="shared" si="42"/>
        <v>1045.3209178696784</v>
      </c>
      <c r="DG49" s="17">
        <f>DF49*0.010016</f>
        <v>10.4699343133827</v>
      </c>
      <c r="DH49" s="8">
        <f t="shared" si="43"/>
        <v>1034.8509835562957</v>
      </c>
      <c r="DI49" s="8">
        <f t="shared" si="95"/>
        <v>992.0729504749811</v>
      </c>
      <c r="DJ49">
        <v>50.819912731162042</v>
      </c>
      <c r="DK49">
        <f t="shared" si="44"/>
        <v>1042.8928632061431</v>
      </c>
      <c r="DL49" s="17">
        <f>DK49*0.010016</f>
        <v>10.44561491787273</v>
      </c>
      <c r="DM49" s="8">
        <f t="shared" si="45"/>
        <v>1032.4472482882704</v>
      </c>
      <c r="DN49" s="8">
        <f t="shared" si="96"/>
        <v>992.39446242287113</v>
      </c>
      <c r="DO49">
        <v>47.643668185464414</v>
      </c>
      <c r="DP49">
        <f t="shared" si="46"/>
        <v>1040.0381306083355</v>
      </c>
      <c r="DQ49" s="17">
        <f>DP49*0.010016</f>
        <v>10.417021916173088</v>
      </c>
      <c r="DR49" s="8">
        <f t="shared" si="47"/>
        <v>1029.6211086921624</v>
      </c>
      <c r="DS49" s="8">
        <f t="shared" si="97"/>
        <v>910.91201025702037</v>
      </c>
      <c r="DT49">
        <v>44.665938923872886</v>
      </c>
      <c r="DU49">
        <f t="shared" si="48"/>
        <v>955.57794918089326</v>
      </c>
      <c r="DV49" s="17">
        <f>DU49*0.010016</f>
        <v>9.5710687389958267</v>
      </c>
      <c r="DW49" s="8">
        <f t="shared" si="49"/>
        <v>946.00688044189747</v>
      </c>
      <c r="DX49" s="8">
        <f t="shared" si="98"/>
        <v>909.7948594352066</v>
      </c>
      <c r="DY49">
        <v>41.874317741130831</v>
      </c>
      <c r="DZ49">
        <f t="shared" si="50"/>
        <v>951.66917717633748</v>
      </c>
      <c r="EA49" s="17">
        <f>DZ49*0.010016</f>
        <v>9.5319184785981967</v>
      </c>
      <c r="EB49" s="8">
        <f t="shared" si="51"/>
        <v>942.1372586977393</v>
      </c>
      <c r="EC49" s="8">
        <f t="shared" si="99"/>
        <v>824.16738591903504</v>
      </c>
      <c r="ED49">
        <v>31.055227833684643</v>
      </c>
      <c r="EE49">
        <f t="shared" si="52"/>
        <v>855.22261375271967</v>
      </c>
      <c r="EF49" s="17">
        <f>EE49*0.010016</f>
        <v>8.565909699347241</v>
      </c>
      <c r="EG49" s="8">
        <f t="shared" si="53"/>
        <v>846.65670405337244</v>
      </c>
      <c r="EH49" s="8">
        <f t="shared" si="100"/>
        <v>827.11043618456733</v>
      </c>
      <c r="EI49">
        <v>29.114276094079347</v>
      </c>
      <c r="EJ49">
        <f t="shared" si="54"/>
        <v>856.22471227864673</v>
      </c>
      <c r="EK49" s="17">
        <f>EJ49*0.010016</f>
        <v>8.5759467181829265</v>
      </c>
      <c r="EL49" s="8">
        <f t="shared" si="55"/>
        <v>847.64876556046386</v>
      </c>
      <c r="EM49" s="8">
        <f t="shared" si="101"/>
        <v>830.59323741702451</v>
      </c>
      <c r="EN49">
        <v>27.294633838199392</v>
      </c>
      <c r="EO49">
        <f t="shared" si="56"/>
        <v>857.8878712552239</v>
      </c>
      <c r="EP49" s="17">
        <f>EO49*0.010016</f>
        <v>8.5926049184923237</v>
      </c>
      <c r="EQ49" s="8">
        <f t="shared" si="57"/>
        <v>849.29526633673163</v>
      </c>
      <c r="ER49" s="8">
        <f t="shared" si="102"/>
        <v>847.70345324359107</v>
      </c>
      <c r="ES49">
        <v>25.58871922331193</v>
      </c>
      <c r="ET49">
        <f t="shared" si="58"/>
        <v>873.29217246690303</v>
      </c>
      <c r="EU49" s="17">
        <f>ET49*0.010016</f>
        <v>8.746894399428502</v>
      </c>
      <c r="EV49" s="8">
        <f t="shared" si="59"/>
        <v>864.54527806747456</v>
      </c>
      <c r="EW49" s="8">
        <f t="shared" si="103"/>
        <v>859.14914128607302</v>
      </c>
      <c r="EX49">
        <v>23.989424271854936</v>
      </c>
      <c r="EY49">
        <f t="shared" si="60"/>
        <v>883.1385655579279</v>
      </c>
      <c r="EZ49" s="17">
        <f>EY49*0.010016</f>
        <v>8.8455158726282068</v>
      </c>
      <c r="FA49" s="8">
        <f t="shared" si="61"/>
        <v>874.29304968529971</v>
      </c>
      <c r="FB49" s="8">
        <f t="shared" si="104"/>
        <v>863.38900190971412</v>
      </c>
      <c r="FC49">
        <v>22.033176073613944</v>
      </c>
      <c r="FD49">
        <f t="shared" si="62"/>
        <v>885.42217798332808</v>
      </c>
      <c r="FE49" s="17">
        <f>FD49*0.010016</f>
        <v>8.8683885346810154</v>
      </c>
      <c r="FF49" s="8">
        <f t="shared" si="63"/>
        <v>876.55378944864708</v>
      </c>
      <c r="FG49" s="8">
        <f t="shared" si="105"/>
        <v>874.82356393417774</v>
      </c>
      <c r="FH49">
        <v>20.656102569013072</v>
      </c>
      <c r="FI49">
        <f t="shared" si="64"/>
        <v>895.47966650319086</v>
      </c>
      <c r="FJ49" s="17">
        <f>FI49*0.010016</f>
        <v>8.969124339695961</v>
      </c>
      <c r="FK49" s="8">
        <f t="shared" si="65"/>
        <v>886.51054216349485</v>
      </c>
      <c r="FL49" s="8">
        <f t="shared" si="106"/>
        <v>886.01062791047843</v>
      </c>
      <c r="FM49">
        <v>19.365096158449756</v>
      </c>
      <c r="FN49">
        <f t="shared" si="66"/>
        <v>905.37572406892821</v>
      </c>
      <c r="FO49" s="17">
        <f>FN49*0.010016</f>
        <v>9.0682432522743852</v>
      </c>
      <c r="FP49" s="8">
        <f t="shared" si="67"/>
        <v>896.30748081665388</v>
      </c>
      <c r="FQ49" s="8">
        <f t="shared" si="107"/>
        <v>893.42251441441488</v>
      </c>
      <c r="FR49">
        <v>18.154777648546649</v>
      </c>
      <c r="FS49">
        <f t="shared" si="68"/>
        <v>911.57729206296153</v>
      </c>
      <c r="FT49" s="17">
        <f>FS49*0.010016</f>
        <v>9.1303581573026236</v>
      </c>
      <c r="FU49" s="8">
        <f t="shared" si="69"/>
        <v>902.44693390565885</v>
      </c>
      <c r="FV49" s="8">
        <f t="shared" si="108"/>
        <v>910.39604920028307</v>
      </c>
      <c r="FW49">
        <v>17.020104045512486</v>
      </c>
      <c r="FX49">
        <f t="shared" si="70"/>
        <v>927.41615324579561</v>
      </c>
      <c r="FY49" s="17">
        <f>FX49*0.010016</f>
        <v>9.2890001909098903</v>
      </c>
      <c r="FZ49" s="8">
        <f t="shared" si="71"/>
        <v>918.12715305488575</v>
      </c>
      <c r="GA49" s="8">
        <f t="shared" si="109"/>
        <v>1035.5770492475308</v>
      </c>
      <c r="GB49">
        <v>20.956493316407219</v>
      </c>
      <c r="GC49">
        <f t="shared" si="72"/>
        <v>1056.533542563938</v>
      </c>
      <c r="GD49" s="17">
        <f>GC49*0.010016</f>
        <v>10.582239962320404</v>
      </c>
      <c r="GE49" s="8">
        <f t="shared" si="73"/>
        <v>1045.9513026016175</v>
      </c>
      <c r="GF49" s="8">
        <f t="shared" si="110"/>
        <v>1044.4385635565484</v>
      </c>
    </row>
    <row r="50" spans="1:188" x14ac:dyDescent="0.3">
      <c r="A50" s="17">
        <v>64</v>
      </c>
      <c r="C50">
        <v>4941</v>
      </c>
      <c r="D50" s="12">
        <v>148.79999999999998</v>
      </c>
      <c r="E50">
        <f t="shared" si="0"/>
        <v>5089.8</v>
      </c>
      <c r="F50" s="17">
        <f>E50*0.010016</f>
        <v>50.979436800000002</v>
      </c>
      <c r="G50" s="8">
        <f t="shared" si="1"/>
        <v>5038.8205631999999</v>
      </c>
      <c r="H50" s="8">
        <f t="shared" si="74"/>
        <v>5038.8205631999999</v>
      </c>
      <c r="I50" s="12">
        <v>148.79999999999998</v>
      </c>
      <c r="J50" s="7">
        <f t="shared" si="2"/>
        <v>5187.6205632000001</v>
      </c>
      <c r="K50" s="17">
        <f>J50*0.010016</f>
        <v>51.959207561011205</v>
      </c>
      <c r="L50" s="8">
        <f t="shared" si="3"/>
        <v>5135.6613556389893</v>
      </c>
      <c r="M50" s="8">
        <f t="shared" si="75"/>
        <v>5134.6812873187328</v>
      </c>
      <c r="N50" s="13">
        <v>148.79999999999998</v>
      </c>
      <c r="O50">
        <f t="shared" si="4"/>
        <v>5283.4812873187329</v>
      </c>
      <c r="P50" s="17">
        <f>O50*0.010016</f>
        <v>52.919348573784433</v>
      </c>
      <c r="Q50" s="8">
        <f t="shared" si="5"/>
        <v>5230.5619387449487</v>
      </c>
      <c r="R50" s="8">
        <f t="shared" si="76"/>
        <v>5116.2662583328229</v>
      </c>
      <c r="S50" s="13">
        <v>148.79999999999998</v>
      </c>
      <c r="T50">
        <f t="shared" si="6"/>
        <v>5265.0662583328231</v>
      </c>
      <c r="U50" s="17">
        <f>T50*0.010016</f>
        <v>52.734903643461557</v>
      </c>
      <c r="V50" s="8">
        <f t="shared" si="7"/>
        <v>5212.3313546893614</v>
      </c>
      <c r="W50" s="8">
        <f t="shared" si="77"/>
        <v>5098.0356742772365</v>
      </c>
      <c r="X50" s="13">
        <v>148.79999999999998</v>
      </c>
      <c r="Y50">
        <f t="shared" si="8"/>
        <v>5246.8356742772366</v>
      </c>
      <c r="Z50" s="17">
        <f>Y50*0.010016</f>
        <v>52.552306113560803</v>
      </c>
      <c r="AA50" s="8">
        <f t="shared" si="9"/>
        <v>5194.2833681636757</v>
      </c>
      <c r="AB50" s="8">
        <f t="shared" si="78"/>
        <v>3272.7553137199025</v>
      </c>
      <c r="AC50" s="13">
        <v>148.79999999999998</v>
      </c>
      <c r="AD50">
        <f t="shared" si="10"/>
        <v>3421.5553137199026</v>
      </c>
      <c r="AE50" s="17">
        <f>AD50*0.010016</f>
        <v>34.270298022218547</v>
      </c>
      <c r="AF50" s="8">
        <f t="shared" si="11"/>
        <v>3387.2850156976842</v>
      </c>
      <c r="AG50" s="8">
        <f t="shared" si="79"/>
        <v>3306.8398407800628</v>
      </c>
      <c r="AH50" s="13">
        <v>148.79999999999998</v>
      </c>
      <c r="AI50">
        <f t="shared" si="12"/>
        <v>3455.639840780063</v>
      </c>
      <c r="AJ50" s="17">
        <f>AI50*0.010016</f>
        <v>34.611688645253111</v>
      </c>
      <c r="AK50" s="8">
        <f t="shared" si="13"/>
        <v>3421.0281521348097</v>
      </c>
      <c r="AL50" s="8">
        <f t="shared" si="80"/>
        <v>3340.6971262983138</v>
      </c>
      <c r="AM50" s="13">
        <v>148.79999999999998</v>
      </c>
      <c r="AN50">
        <f t="shared" si="14"/>
        <v>3489.497126298314</v>
      </c>
      <c r="AO50" s="17">
        <f>AN50*0.010016</f>
        <v>34.950803217003916</v>
      </c>
      <c r="AP50" s="8">
        <f t="shared" si="15"/>
        <v>3454.5463230813102</v>
      </c>
      <c r="AQ50" s="8">
        <f t="shared" si="81"/>
        <v>3374.3286852940141</v>
      </c>
      <c r="AR50" s="12">
        <v>134.1</v>
      </c>
      <c r="AS50">
        <f t="shared" si="16"/>
        <v>3508.428685294014</v>
      </c>
      <c r="AT50" s="17">
        <f>AS50*0.010016</f>
        <v>35.14042171190485</v>
      </c>
      <c r="AU50" s="8">
        <f t="shared" si="17"/>
        <v>3473.2882635821093</v>
      </c>
      <c r="AV50" s="8">
        <f t="shared" si="82"/>
        <v>3393.1832578858903</v>
      </c>
      <c r="AW50" s="12">
        <v>93.86999999999999</v>
      </c>
      <c r="AX50">
        <f t="shared" si="18"/>
        <v>3487.0532578858902</v>
      </c>
      <c r="AY50" s="17">
        <f>AX50*0.010016</f>
        <v>34.926325430985081</v>
      </c>
      <c r="AZ50" s="8">
        <f t="shared" si="19"/>
        <v>3452.1269324549053</v>
      </c>
      <c r="BA50" s="8">
        <f t="shared" si="83"/>
        <v>2374.2532406308637</v>
      </c>
      <c r="BB50" s="12">
        <v>65.708999999999989</v>
      </c>
      <c r="BC50">
        <f t="shared" si="20"/>
        <v>2439.9622406308636</v>
      </c>
      <c r="BD50" s="17">
        <f>BC50*0.010016</f>
        <v>24.43866180215873</v>
      </c>
      <c r="BE50" s="8">
        <f t="shared" si="21"/>
        <v>2415.523578828705</v>
      </c>
      <c r="BF50" s="8">
        <f t="shared" si="84"/>
        <v>2400.2870145970292</v>
      </c>
      <c r="BG50">
        <v>61.602187499999992</v>
      </c>
      <c r="BH50">
        <f t="shared" si="22"/>
        <v>2461.8892020970293</v>
      </c>
      <c r="BI50" s="17">
        <f>BH50*0.010016</f>
        <v>24.658282248203847</v>
      </c>
      <c r="BJ50" s="8">
        <f t="shared" si="23"/>
        <v>2437.2309198488256</v>
      </c>
      <c r="BK50" s="8">
        <f t="shared" si="85"/>
        <v>2626.8045385125733</v>
      </c>
      <c r="BL50">
        <v>104.39296874999999</v>
      </c>
      <c r="BM50">
        <f t="shared" si="24"/>
        <v>2731.1975072625733</v>
      </c>
      <c r="BN50" s="17">
        <f>BM50*0.010016</f>
        <v>27.355674232741936</v>
      </c>
      <c r="BO50" s="8">
        <f t="shared" si="25"/>
        <v>2703.8418330298314</v>
      </c>
      <c r="BP50" s="8">
        <f t="shared" si="86"/>
        <v>2635.0231198346523</v>
      </c>
      <c r="BQ50">
        <v>97.868408203125</v>
      </c>
      <c r="BR50">
        <f t="shared" si="26"/>
        <v>2732.8915280377773</v>
      </c>
      <c r="BS50" s="17">
        <f>BR50*0.010016</f>
        <v>27.372641544826379</v>
      </c>
      <c r="BT50" s="8">
        <f t="shared" si="27"/>
        <v>2705.518886492951</v>
      </c>
      <c r="BU50" s="8">
        <f t="shared" si="87"/>
        <v>2642.7720973833166</v>
      </c>
      <c r="BV50">
        <v>91.751632690429688</v>
      </c>
      <c r="BW50">
        <f t="shared" si="28"/>
        <v>2734.5237300737463</v>
      </c>
      <c r="BX50" s="17">
        <f>BW50*0.010016</f>
        <v>27.388989680418643</v>
      </c>
      <c r="BY50" s="8">
        <f t="shared" si="29"/>
        <v>2707.1347403933278</v>
      </c>
      <c r="BZ50" s="8">
        <f t="shared" si="88"/>
        <v>1873.0951203523632</v>
      </c>
      <c r="CA50">
        <v>86.017155647277832</v>
      </c>
      <c r="CB50">
        <f t="shared" si="30"/>
        <v>1959.112275999641</v>
      </c>
      <c r="CC50" s="17">
        <f>CB50*0.010016</f>
        <v>19.622468556412407</v>
      </c>
      <c r="CD50" s="8">
        <f t="shared" si="31"/>
        <v>1939.4898074432285</v>
      </c>
      <c r="CE50" s="8">
        <f t="shared" si="89"/>
        <v>1868.7625741473507</v>
      </c>
      <c r="CF50">
        <v>80.641083419322968</v>
      </c>
      <c r="CG50">
        <f t="shared" si="32"/>
        <v>1949.4036575666737</v>
      </c>
      <c r="CH50" s="17">
        <f>CG50*0.010016</f>
        <v>19.525227034187804</v>
      </c>
      <c r="CI50" s="8">
        <f t="shared" si="33"/>
        <v>1929.8784305324859</v>
      </c>
      <c r="CJ50" s="8">
        <f t="shared" si="90"/>
        <v>1848.8069466434017</v>
      </c>
      <c r="CK50">
        <v>73.542572208680212</v>
      </c>
      <c r="CL50">
        <f t="shared" si="34"/>
        <v>1922.3495188520819</v>
      </c>
      <c r="CM50" s="17">
        <f>CL50*0.010016</f>
        <v>19.254252780822455</v>
      </c>
      <c r="CN50" s="8">
        <f t="shared" si="35"/>
        <v>1903.0952660712594</v>
      </c>
      <c r="CO50" s="8">
        <f t="shared" si="91"/>
        <v>1842.734751802436</v>
      </c>
      <c r="CP50">
        <v>68.946161445637699</v>
      </c>
      <c r="CQ50">
        <f t="shared" si="36"/>
        <v>1911.6809132480737</v>
      </c>
      <c r="CR50" s="17">
        <f>CQ50*0.010016</f>
        <v>19.147396027092707</v>
      </c>
      <c r="CS50" s="8">
        <f t="shared" si="37"/>
        <v>1892.5335172209809</v>
      </c>
      <c r="CT50" s="8">
        <f t="shared" si="92"/>
        <v>1836.6971807297457</v>
      </c>
      <c r="CU50">
        <v>64.637026355285343</v>
      </c>
      <c r="CV50">
        <f t="shared" si="38"/>
        <v>1901.334207085031</v>
      </c>
      <c r="CW50" s="17">
        <f>CV50*0.010016</f>
        <v>19.043763418163671</v>
      </c>
      <c r="CX50" s="8">
        <f t="shared" si="39"/>
        <v>1882.2904436668673</v>
      </c>
      <c r="CY50" s="8">
        <f t="shared" si="93"/>
        <v>1227.9984627334115</v>
      </c>
      <c r="CZ50">
        <v>60.597212208080009</v>
      </c>
      <c r="DA50">
        <f t="shared" si="40"/>
        <v>1288.5956749414916</v>
      </c>
      <c r="DB50" s="17">
        <f>DA50*0.010016</f>
        <v>12.906574280213981</v>
      </c>
      <c r="DC50" s="8">
        <f t="shared" si="41"/>
        <v>1275.6891006612775</v>
      </c>
      <c r="DD50" s="8">
        <f t="shared" si="94"/>
        <v>1215.0896425724941</v>
      </c>
      <c r="DE50">
        <v>56.809886445075009</v>
      </c>
      <c r="DF50">
        <f t="shared" si="42"/>
        <v>1271.8995290175692</v>
      </c>
      <c r="DG50" s="17">
        <f>DF50*0.010016</f>
        <v>12.739345682639973</v>
      </c>
      <c r="DH50" s="8">
        <f t="shared" si="43"/>
        <v>1259.1601833349291</v>
      </c>
      <c r="DI50" s="8">
        <f t="shared" si="95"/>
        <v>1034.8509835562957</v>
      </c>
      <c r="DJ50">
        <v>37.945534839267658</v>
      </c>
      <c r="DK50">
        <f t="shared" si="44"/>
        <v>1072.7965183955632</v>
      </c>
      <c r="DL50" s="17">
        <f>DK50*0.010016</f>
        <v>10.745129928249963</v>
      </c>
      <c r="DM50" s="8">
        <f t="shared" si="45"/>
        <v>1062.0513884673132</v>
      </c>
      <c r="DN50" s="8">
        <f t="shared" si="96"/>
        <v>1032.4472482882704</v>
      </c>
      <c r="DO50">
        <v>35.573938911813428</v>
      </c>
      <c r="DP50">
        <f t="shared" si="46"/>
        <v>1068.0211872000839</v>
      </c>
      <c r="DQ50" s="17">
        <f>DP50*0.010016</f>
        <v>10.69730021099604</v>
      </c>
      <c r="DR50" s="8">
        <f t="shared" si="47"/>
        <v>1057.3238869890879</v>
      </c>
      <c r="DS50" s="8">
        <f t="shared" si="97"/>
        <v>1029.6211086921624</v>
      </c>
      <c r="DT50">
        <v>33.350567729825087</v>
      </c>
      <c r="DU50">
        <f t="shared" si="48"/>
        <v>1062.9716764219875</v>
      </c>
      <c r="DV50" s="17">
        <f>DU50*0.010016</f>
        <v>10.646724311042627</v>
      </c>
      <c r="DW50" s="8">
        <f t="shared" si="49"/>
        <v>1052.3249521109449</v>
      </c>
      <c r="DX50" s="8">
        <f t="shared" si="98"/>
        <v>946.00688044189747</v>
      </c>
      <c r="DY50">
        <v>31.266157246711018</v>
      </c>
      <c r="DZ50">
        <f t="shared" si="50"/>
        <v>977.2730376886085</v>
      </c>
      <c r="EA50" s="17">
        <f>DZ50*0.010016</f>
        <v>9.7883667454891032</v>
      </c>
      <c r="EB50" s="8">
        <f t="shared" si="51"/>
        <v>967.48467094311934</v>
      </c>
      <c r="EC50" s="8">
        <f t="shared" si="99"/>
        <v>942.1372586977393</v>
      </c>
      <c r="ED50">
        <v>29.312022418791585</v>
      </c>
      <c r="EE50">
        <f t="shared" si="52"/>
        <v>971.44928111653087</v>
      </c>
      <c r="EF50" s="17">
        <f>EE50*0.010016</f>
        <v>9.7300359996631745</v>
      </c>
      <c r="EG50" s="8">
        <f t="shared" si="53"/>
        <v>961.71924511686768</v>
      </c>
      <c r="EH50" s="8">
        <f t="shared" si="100"/>
        <v>846.65670405337244</v>
      </c>
      <c r="EI50">
        <v>21.738659483579251</v>
      </c>
      <c r="EJ50">
        <f t="shared" si="54"/>
        <v>868.39536353695166</v>
      </c>
      <c r="EK50" s="17">
        <f>EJ50*0.010016</f>
        <v>8.6978479611861079</v>
      </c>
      <c r="EL50" s="8">
        <f t="shared" si="55"/>
        <v>859.69751557576558</v>
      </c>
      <c r="EM50" s="8">
        <f t="shared" si="101"/>
        <v>847.64876556046386</v>
      </c>
      <c r="EN50">
        <v>20.379993265855546</v>
      </c>
      <c r="EO50">
        <f t="shared" si="56"/>
        <v>868.0287588263194</v>
      </c>
      <c r="EP50" s="17">
        <f>EO50*0.010016</f>
        <v>8.6941760484044153</v>
      </c>
      <c r="EQ50" s="8">
        <f t="shared" si="57"/>
        <v>859.33458277791499</v>
      </c>
      <c r="ER50" s="8">
        <f t="shared" si="102"/>
        <v>849.29526633673163</v>
      </c>
      <c r="ES50">
        <v>19.106243686739575</v>
      </c>
      <c r="ET50">
        <f t="shared" si="58"/>
        <v>868.40151002347125</v>
      </c>
      <c r="EU50" s="17">
        <f>ET50*0.010016</f>
        <v>8.6979095243950884</v>
      </c>
      <c r="EV50" s="8">
        <f t="shared" si="59"/>
        <v>859.70360049907617</v>
      </c>
      <c r="EW50" s="8">
        <f t="shared" si="103"/>
        <v>864.54527806747456</v>
      </c>
      <c r="EX50">
        <v>17.912103456318352</v>
      </c>
      <c r="EY50">
        <f t="shared" si="60"/>
        <v>882.45738152379295</v>
      </c>
      <c r="EZ50" s="17">
        <f>EY50*0.010016</f>
        <v>8.8386931333423107</v>
      </c>
      <c r="FA50" s="8">
        <f t="shared" si="61"/>
        <v>873.61868839045064</v>
      </c>
      <c r="FB50" s="8">
        <f t="shared" si="104"/>
        <v>874.29304968529971</v>
      </c>
      <c r="FC50">
        <v>16.792596990298456</v>
      </c>
      <c r="FD50">
        <f t="shared" si="62"/>
        <v>891.08564667559813</v>
      </c>
      <c r="FE50" s="17">
        <f>FD50*0.010016</f>
        <v>8.925113837102792</v>
      </c>
      <c r="FF50" s="8">
        <f t="shared" si="63"/>
        <v>882.16053283849533</v>
      </c>
      <c r="FG50" s="8">
        <f t="shared" si="105"/>
        <v>876.55378944864708</v>
      </c>
      <c r="FH50">
        <v>15.423223251529761</v>
      </c>
      <c r="FI50">
        <f t="shared" si="64"/>
        <v>891.97701270017683</v>
      </c>
      <c r="FJ50" s="17">
        <f>FI50*0.010016</f>
        <v>8.9340417592049715</v>
      </c>
      <c r="FK50" s="8">
        <f t="shared" si="65"/>
        <v>883.04297094097183</v>
      </c>
      <c r="FL50" s="8">
        <f t="shared" si="106"/>
        <v>886.51054216349485</v>
      </c>
      <c r="FM50">
        <v>14.459271798309151</v>
      </c>
      <c r="FN50">
        <f t="shared" si="66"/>
        <v>900.96981396180399</v>
      </c>
      <c r="FO50" s="17">
        <f>FN50*0.010016</f>
        <v>9.0241136566414291</v>
      </c>
      <c r="FP50" s="8">
        <f t="shared" si="67"/>
        <v>891.94570030516252</v>
      </c>
      <c r="FQ50" s="8">
        <f t="shared" si="107"/>
        <v>896.30748081665388</v>
      </c>
      <c r="FR50">
        <v>13.555567310914828</v>
      </c>
      <c r="FS50">
        <f t="shared" si="68"/>
        <v>909.86304812756873</v>
      </c>
      <c r="FT50" s="17">
        <f>FS50*0.010016</f>
        <v>9.1131882900457288</v>
      </c>
      <c r="FU50" s="8">
        <f t="shared" si="69"/>
        <v>900.74985983752299</v>
      </c>
      <c r="FV50" s="8">
        <f t="shared" si="108"/>
        <v>902.44693390565885</v>
      </c>
      <c r="FW50">
        <v>12.708344353982655</v>
      </c>
      <c r="FX50">
        <f t="shared" si="70"/>
        <v>915.15527825964148</v>
      </c>
      <c r="FY50" s="17">
        <f>FX50*0.010016</f>
        <v>9.16619526704857</v>
      </c>
      <c r="FZ50" s="8">
        <f t="shared" si="71"/>
        <v>905.9890829925929</v>
      </c>
      <c r="GA50" s="8">
        <f t="shared" si="109"/>
        <v>918.12715305488575</v>
      </c>
      <c r="GB50">
        <v>11.914072831858741</v>
      </c>
      <c r="GC50">
        <f t="shared" si="72"/>
        <v>930.04122588674454</v>
      </c>
      <c r="GD50" s="17">
        <f>GC50*0.010016</f>
        <v>9.3152929184816333</v>
      </c>
      <c r="GE50" s="8">
        <f t="shared" si="73"/>
        <v>920.7259329682629</v>
      </c>
      <c r="GF50" s="8">
        <f t="shared" si="110"/>
        <v>1045.9513026016175</v>
      </c>
    </row>
    <row r="51" spans="1:188" x14ac:dyDescent="0.3">
      <c r="A51" s="15">
        <v>65</v>
      </c>
      <c r="B51" s="32">
        <v>28128</v>
      </c>
      <c r="C51">
        <v>5625</v>
      </c>
      <c r="D51" s="12">
        <v>90</v>
      </c>
      <c r="E51">
        <f t="shared" si="0"/>
        <v>5715</v>
      </c>
      <c r="F51" s="15">
        <f>E51*0.016329</f>
        <v>93.320234999999997</v>
      </c>
      <c r="G51" s="8">
        <f t="shared" si="1"/>
        <v>5621.6797649999999</v>
      </c>
      <c r="H51" s="8">
        <f t="shared" si="74"/>
        <v>5038.8205631999999</v>
      </c>
      <c r="I51" s="12">
        <v>90</v>
      </c>
      <c r="J51" s="7">
        <f t="shared" si="2"/>
        <v>5128.8205631999999</v>
      </c>
      <c r="K51" s="15">
        <f>J51*0.016329</f>
        <v>83.748510976492796</v>
      </c>
      <c r="L51" s="8">
        <f t="shared" si="3"/>
        <v>5045.0720522235069</v>
      </c>
      <c r="M51" s="8">
        <f t="shared" si="75"/>
        <v>5135.6613556389893</v>
      </c>
      <c r="N51" s="13">
        <v>90</v>
      </c>
      <c r="O51">
        <f t="shared" si="4"/>
        <v>5225.6613556389893</v>
      </c>
      <c r="P51" s="15">
        <f>O51*0.016329</f>
        <v>85.329824276229061</v>
      </c>
      <c r="Q51" s="8">
        <f t="shared" si="5"/>
        <v>5140.33153136276</v>
      </c>
      <c r="R51" s="8">
        <f t="shared" si="76"/>
        <v>5230.5619387449487</v>
      </c>
      <c r="S51" s="13">
        <v>90</v>
      </c>
      <c r="T51">
        <f t="shared" si="6"/>
        <v>5320.5619387449487</v>
      </c>
      <c r="U51" s="15">
        <f>T51*0.016329</f>
        <v>86.879455897766263</v>
      </c>
      <c r="V51" s="8">
        <f t="shared" si="7"/>
        <v>5233.6824828471827</v>
      </c>
      <c r="W51" s="8">
        <f t="shared" si="77"/>
        <v>5212.3313546893614</v>
      </c>
      <c r="X51" s="13">
        <v>90</v>
      </c>
      <c r="Y51">
        <f t="shared" si="8"/>
        <v>5302.3313546893614</v>
      </c>
      <c r="Z51" s="15">
        <f>Y51*0.016329</f>
        <v>86.581768690722583</v>
      </c>
      <c r="AA51" s="8">
        <f t="shared" si="9"/>
        <v>5215.7495859986393</v>
      </c>
      <c r="AB51" s="8">
        <f t="shared" si="78"/>
        <v>5194.2833681636757</v>
      </c>
      <c r="AC51" s="13">
        <v>90</v>
      </c>
      <c r="AD51">
        <f t="shared" si="10"/>
        <v>5284.2833681636757</v>
      </c>
      <c r="AE51" s="15">
        <f>AD51*0.016329</f>
        <v>86.287063118744655</v>
      </c>
      <c r="AF51" s="8">
        <f t="shared" si="11"/>
        <v>5197.9963050449314</v>
      </c>
      <c r="AG51" s="8">
        <f t="shared" si="79"/>
        <v>3387.2850156976842</v>
      </c>
      <c r="AH51" s="13">
        <v>90</v>
      </c>
      <c r="AI51">
        <f t="shared" si="12"/>
        <v>3477.2850156976842</v>
      </c>
      <c r="AJ51" s="15">
        <f>AI51*0.016329</f>
        <v>56.780587021327484</v>
      </c>
      <c r="AK51" s="8">
        <f t="shared" si="13"/>
        <v>3420.5044286763568</v>
      </c>
      <c r="AL51" s="8">
        <f t="shared" si="80"/>
        <v>3421.0281521348097</v>
      </c>
      <c r="AM51" s="13">
        <v>90</v>
      </c>
      <c r="AN51">
        <f t="shared" si="14"/>
        <v>3511.0281521348097</v>
      </c>
      <c r="AO51" s="15">
        <f>AN51*0.016329</f>
        <v>57.331578696209306</v>
      </c>
      <c r="AP51" s="8">
        <f t="shared" si="15"/>
        <v>3453.6965734386004</v>
      </c>
      <c r="AQ51" s="8">
        <f t="shared" si="81"/>
        <v>3454.5463230813102</v>
      </c>
      <c r="AR51" s="12">
        <v>134.1</v>
      </c>
      <c r="AS51">
        <f t="shared" si="16"/>
        <v>3588.6463230813101</v>
      </c>
      <c r="AT51" s="15">
        <f>AS51*0.016329</f>
        <v>58.599005809594715</v>
      </c>
      <c r="AU51" s="8">
        <f t="shared" si="17"/>
        <v>3530.0473172717152</v>
      </c>
      <c r="AV51" s="8">
        <f t="shared" si="82"/>
        <v>3473.2882635821093</v>
      </c>
      <c r="AW51" s="12">
        <v>93.86999999999999</v>
      </c>
      <c r="AX51">
        <f t="shared" si="18"/>
        <v>3567.1582635821092</v>
      </c>
      <c r="AY51" s="15">
        <f>AX51*0.016329</f>
        <v>58.248127286032258</v>
      </c>
      <c r="AZ51" s="8">
        <f t="shared" si="19"/>
        <v>3508.9101362960769</v>
      </c>
      <c r="BA51" s="8">
        <f t="shared" si="83"/>
        <v>3452.1269324549053</v>
      </c>
      <c r="BB51" s="12">
        <v>65.708999999999989</v>
      </c>
      <c r="BC51">
        <f t="shared" si="20"/>
        <v>3517.8359324549051</v>
      </c>
      <c r="BD51" s="15">
        <f>BC51*0.016329</f>
        <v>57.442742941056146</v>
      </c>
      <c r="BE51" s="8">
        <f t="shared" si="21"/>
        <v>3460.3931895138489</v>
      </c>
      <c r="BF51" s="8">
        <f t="shared" si="84"/>
        <v>2415.523578828705</v>
      </c>
      <c r="BG51">
        <v>45.996299999999991</v>
      </c>
      <c r="BH51">
        <f t="shared" si="22"/>
        <v>2461.5198788287048</v>
      </c>
      <c r="BI51" s="15">
        <f>BH51*0.016329</f>
        <v>40.194158101393917</v>
      </c>
      <c r="BJ51" s="8">
        <f t="shared" si="23"/>
        <v>2421.3257207273109</v>
      </c>
      <c r="BK51" s="8">
        <f t="shared" si="85"/>
        <v>2437.2309198488256</v>
      </c>
      <c r="BL51">
        <v>43.121531249999997</v>
      </c>
      <c r="BM51">
        <f t="shared" si="24"/>
        <v>2480.3524510988254</v>
      </c>
      <c r="BN51" s="15">
        <f>BM51*0.016329</f>
        <v>40.501675173992723</v>
      </c>
      <c r="BO51" s="8">
        <f t="shared" si="25"/>
        <v>2439.8507759248328</v>
      </c>
      <c r="BP51" s="8">
        <f t="shared" si="86"/>
        <v>2703.8418330298314</v>
      </c>
      <c r="BQ51">
        <v>73.075078125000005</v>
      </c>
      <c r="BR51">
        <f t="shared" si="26"/>
        <v>2776.9169111548313</v>
      </c>
      <c r="BS51" s="15">
        <f>BR51*0.016329</f>
        <v>45.34427624224724</v>
      </c>
      <c r="BT51" s="8">
        <f t="shared" si="27"/>
        <v>2731.5726349125839</v>
      </c>
      <c r="BU51" s="8">
        <f t="shared" si="87"/>
        <v>2705.518886492951</v>
      </c>
      <c r="BV51">
        <v>68.507885742187497</v>
      </c>
      <c r="BW51">
        <f t="shared" si="28"/>
        <v>2774.0267722351387</v>
      </c>
      <c r="BX51" s="15">
        <f>BW51*0.016329</f>
        <v>45.29708316382758</v>
      </c>
      <c r="BY51" s="8">
        <f t="shared" si="29"/>
        <v>2728.729689071311</v>
      </c>
      <c r="BZ51" s="8">
        <f t="shared" si="88"/>
        <v>2707.1347403933278</v>
      </c>
      <c r="CA51">
        <v>64.226142883300781</v>
      </c>
      <c r="CB51">
        <f t="shared" si="30"/>
        <v>2771.3608832766286</v>
      </c>
      <c r="CC51" s="15">
        <f>CB51*0.016329</f>
        <v>45.253551863024065</v>
      </c>
      <c r="CD51" s="8">
        <f t="shared" si="31"/>
        <v>2726.1073314136047</v>
      </c>
      <c r="CE51" s="8">
        <f t="shared" si="89"/>
        <v>1939.4898074432285</v>
      </c>
      <c r="CF51">
        <v>60.212008953094482</v>
      </c>
      <c r="CG51">
        <f t="shared" si="32"/>
        <v>1999.701816396323</v>
      </c>
      <c r="CH51" s="15">
        <f>CG51*0.016329</f>
        <v>32.653130959935559</v>
      </c>
      <c r="CI51" s="8">
        <f t="shared" si="33"/>
        <v>1967.0486854363874</v>
      </c>
      <c r="CJ51" s="8">
        <f t="shared" si="90"/>
        <v>1929.8784305324859</v>
      </c>
      <c r="CK51">
        <v>56.448758393526077</v>
      </c>
      <c r="CL51">
        <f t="shared" si="34"/>
        <v>1986.327188926012</v>
      </c>
      <c r="CM51" s="15">
        <f>CL51*0.016329</f>
        <v>32.434736667972849</v>
      </c>
      <c r="CN51" s="8">
        <f t="shared" si="35"/>
        <v>1953.8924522580392</v>
      </c>
      <c r="CO51" s="8">
        <f t="shared" si="91"/>
        <v>1903.0952660712594</v>
      </c>
      <c r="CP51">
        <v>51.479800546076149</v>
      </c>
      <c r="CQ51">
        <f t="shared" si="36"/>
        <v>1954.5750666173356</v>
      </c>
      <c r="CR51" s="15">
        <f>CQ51*0.016329</f>
        <v>31.916256262794473</v>
      </c>
      <c r="CS51" s="8">
        <f t="shared" si="37"/>
        <v>1922.6588103545412</v>
      </c>
      <c r="CT51" s="8">
        <f t="shared" si="92"/>
        <v>1892.5335172209809</v>
      </c>
      <c r="CU51">
        <v>48.262313011946389</v>
      </c>
      <c r="CV51">
        <f t="shared" si="38"/>
        <v>1940.7958302329273</v>
      </c>
      <c r="CW51" s="15">
        <f>CV51*0.016329</f>
        <v>31.69125511187347</v>
      </c>
      <c r="CX51" s="8">
        <f t="shared" si="39"/>
        <v>1909.1045751210538</v>
      </c>
      <c r="CY51" s="8">
        <f t="shared" si="93"/>
        <v>1882.2904436668673</v>
      </c>
      <c r="CZ51">
        <v>45.24591844869974</v>
      </c>
      <c r="DA51">
        <f t="shared" si="40"/>
        <v>1927.536362115567</v>
      </c>
      <c r="DB51" s="15">
        <f>DA51*0.016329</f>
        <v>31.474741256985094</v>
      </c>
      <c r="DC51" s="8">
        <f t="shared" si="41"/>
        <v>1896.061620858582</v>
      </c>
      <c r="DD51" s="8">
        <f t="shared" si="94"/>
        <v>1275.6891006612775</v>
      </c>
      <c r="DE51">
        <v>42.418048545656006</v>
      </c>
      <c r="DF51">
        <f t="shared" si="42"/>
        <v>1318.1071492069336</v>
      </c>
      <c r="DG51" s="15">
        <f>DF51*0.016329</f>
        <v>21.523371639400018</v>
      </c>
      <c r="DH51" s="8">
        <f t="shared" si="43"/>
        <v>1296.5837775675336</v>
      </c>
      <c r="DI51" s="8">
        <f t="shared" si="95"/>
        <v>1259.1601833349291</v>
      </c>
      <c r="DJ51">
        <v>39.766920511552499</v>
      </c>
      <c r="DK51">
        <f t="shared" si="44"/>
        <v>1298.9271038464817</v>
      </c>
      <c r="DL51" s="15">
        <f>DK51*0.016329</f>
        <v>21.2101806787092</v>
      </c>
      <c r="DM51" s="8">
        <f t="shared" si="45"/>
        <v>1277.7169231677726</v>
      </c>
      <c r="DN51" s="8">
        <f t="shared" si="96"/>
        <v>1062.0513884673132</v>
      </c>
      <c r="DO51">
        <v>26.561874387487357</v>
      </c>
      <c r="DP51">
        <f t="shared" si="46"/>
        <v>1088.6132628548005</v>
      </c>
      <c r="DQ51" s="15">
        <f>DP51*0.016329</f>
        <v>17.775965969156037</v>
      </c>
      <c r="DR51" s="8">
        <f t="shared" si="47"/>
        <v>1070.8372968856445</v>
      </c>
      <c r="DS51" s="8">
        <f t="shared" si="97"/>
        <v>1057.3238869890879</v>
      </c>
      <c r="DT51">
        <v>24.901757238269401</v>
      </c>
      <c r="DU51">
        <f t="shared" si="48"/>
        <v>1082.2256442273574</v>
      </c>
      <c r="DV51" s="15">
        <f>DU51*0.016329</f>
        <v>17.671662544588518</v>
      </c>
      <c r="DW51" s="8">
        <f t="shared" si="49"/>
        <v>1064.5539816827688</v>
      </c>
      <c r="DX51" s="8">
        <f t="shared" si="98"/>
        <v>1052.3249521109449</v>
      </c>
      <c r="DY51">
        <v>23.345397410877563</v>
      </c>
      <c r="DZ51">
        <f t="shared" si="50"/>
        <v>1075.6703495218223</v>
      </c>
      <c r="EA51" s="15">
        <f>DZ51*0.016329</f>
        <v>17.564621137341838</v>
      </c>
      <c r="EB51" s="8">
        <f t="shared" si="51"/>
        <v>1058.1057283844805</v>
      </c>
      <c r="EC51" s="8">
        <f t="shared" si="99"/>
        <v>967.48467094311934</v>
      </c>
      <c r="ED51">
        <v>21.886310072697714</v>
      </c>
      <c r="EE51">
        <f t="shared" si="52"/>
        <v>989.37098101581705</v>
      </c>
      <c r="EF51" s="15">
        <f>EE51*0.016329</f>
        <v>16.155438749007278</v>
      </c>
      <c r="EG51" s="8">
        <f t="shared" si="53"/>
        <v>973.21554226680973</v>
      </c>
      <c r="EH51" s="8">
        <f t="shared" si="100"/>
        <v>961.71924511686768</v>
      </c>
      <c r="EI51">
        <v>20.518415693154111</v>
      </c>
      <c r="EJ51">
        <f t="shared" si="54"/>
        <v>982.23766081002179</v>
      </c>
      <c r="EK51" s="15">
        <f>EJ51*0.016329</f>
        <v>16.038958763366846</v>
      </c>
      <c r="EL51" s="8">
        <f t="shared" si="55"/>
        <v>966.19870204665494</v>
      </c>
      <c r="EM51" s="8">
        <f t="shared" si="101"/>
        <v>859.69751557576558</v>
      </c>
      <c r="EN51">
        <v>15.217061638505477</v>
      </c>
      <c r="EO51">
        <f t="shared" si="56"/>
        <v>874.91457721427105</v>
      </c>
      <c r="EP51" s="15">
        <f>EO51*0.016329</f>
        <v>14.286480131331832</v>
      </c>
      <c r="EQ51" s="8">
        <f t="shared" si="57"/>
        <v>860.62809708293923</v>
      </c>
      <c r="ER51" s="8">
        <f t="shared" si="102"/>
        <v>859.33458277791499</v>
      </c>
      <c r="ES51">
        <v>14.265995286098882</v>
      </c>
      <c r="ET51">
        <f t="shared" si="58"/>
        <v>873.60057806401392</v>
      </c>
      <c r="EU51" s="15">
        <f>ET51*0.016329</f>
        <v>14.265023839207283</v>
      </c>
      <c r="EV51" s="8">
        <f t="shared" si="59"/>
        <v>859.33555422480663</v>
      </c>
      <c r="EW51" s="8">
        <f t="shared" si="103"/>
        <v>859.70360049907617</v>
      </c>
      <c r="EX51">
        <v>13.374370580717702</v>
      </c>
      <c r="EY51">
        <f t="shared" si="60"/>
        <v>873.07797107979388</v>
      </c>
      <c r="EZ51" s="15">
        <f>EY51*0.016329</f>
        <v>14.256490189761955</v>
      </c>
      <c r="FA51" s="8">
        <f t="shared" si="61"/>
        <v>858.82148089003192</v>
      </c>
      <c r="FB51" s="8">
        <f t="shared" si="104"/>
        <v>873.61868839045064</v>
      </c>
      <c r="FC51">
        <v>12.538472419422847</v>
      </c>
      <c r="FD51">
        <f t="shared" si="62"/>
        <v>886.15716080987352</v>
      </c>
      <c r="FE51" s="15">
        <f>FD51*0.016329</f>
        <v>14.470060278864425</v>
      </c>
      <c r="FF51" s="8">
        <f t="shared" si="63"/>
        <v>871.68710053100904</v>
      </c>
      <c r="FG51" s="8">
        <f t="shared" si="105"/>
        <v>882.16053283849533</v>
      </c>
      <c r="FH51">
        <v>11.754817893208918</v>
      </c>
      <c r="FI51">
        <f t="shared" si="64"/>
        <v>893.91535073170428</v>
      </c>
      <c r="FJ51" s="15">
        <f>FI51*0.016329</f>
        <v>14.596743762097999</v>
      </c>
      <c r="FK51" s="8">
        <f t="shared" si="65"/>
        <v>879.31860696960632</v>
      </c>
      <c r="FL51" s="8">
        <f t="shared" si="106"/>
        <v>883.04297094097183</v>
      </c>
      <c r="FM51">
        <v>10.796256276070832</v>
      </c>
      <c r="FN51">
        <f t="shared" si="66"/>
        <v>893.83922721704266</v>
      </c>
      <c r="FO51" s="15">
        <f>FN51*0.016329</f>
        <v>14.59550074122709</v>
      </c>
      <c r="FP51" s="8">
        <f t="shared" si="67"/>
        <v>879.24372647581561</v>
      </c>
      <c r="FQ51" s="8">
        <f t="shared" si="107"/>
        <v>891.94570030516252</v>
      </c>
      <c r="FR51">
        <v>10.121490258816406</v>
      </c>
      <c r="FS51">
        <f t="shared" si="68"/>
        <v>902.0671905639789</v>
      </c>
      <c r="FT51" s="15">
        <f>FS51*0.016329</f>
        <v>14.72985515471921</v>
      </c>
      <c r="FU51" s="8">
        <f t="shared" si="69"/>
        <v>887.33733540925971</v>
      </c>
      <c r="FV51" s="8">
        <f t="shared" si="108"/>
        <v>900.74985983752299</v>
      </c>
      <c r="FW51">
        <v>9.4888971176403807</v>
      </c>
      <c r="FX51">
        <f t="shared" si="70"/>
        <v>910.23875695516335</v>
      </c>
      <c r="FY51" s="15">
        <f>FX51*0.016329</f>
        <v>14.863288662320862</v>
      </c>
      <c r="FZ51" s="8">
        <f t="shared" si="71"/>
        <v>895.37546829284247</v>
      </c>
      <c r="GA51" s="8">
        <f t="shared" si="109"/>
        <v>905.9890829925929</v>
      </c>
      <c r="GB51">
        <v>8.8958410477878598</v>
      </c>
      <c r="GC51">
        <f t="shared" si="72"/>
        <v>914.88492404038072</v>
      </c>
      <c r="GD51" s="15">
        <f>GC51*0.016329</f>
        <v>14.939155924655376</v>
      </c>
      <c r="GE51" s="8">
        <f t="shared" si="73"/>
        <v>899.9457681157254</v>
      </c>
      <c r="GF51" s="8">
        <f t="shared" si="110"/>
        <v>920.7259329682629</v>
      </c>
    </row>
    <row r="52" spans="1:188" x14ac:dyDescent="0.3">
      <c r="A52" s="15">
        <v>66</v>
      </c>
      <c r="C52">
        <v>5625</v>
      </c>
      <c r="D52" s="12">
        <v>90</v>
      </c>
      <c r="E52">
        <f t="shared" si="0"/>
        <v>5715</v>
      </c>
      <c r="F52" s="15">
        <f>E52*0.016329</f>
        <v>93.320234999999997</v>
      </c>
      <c r="G52" s="8">
        <f t="shared" si="1"/>
        <v>5621.6797649999999</v>
      </c>
      <c r="H52" s="8">
        <f t="shared" si="74"/>
        <v>5621.6797649999999</v>
      </c>
      <c r="I52" s="12">
        <v>90</v>
      </c>
      <c r="J52" s="7">
        <f t="shared" si="2"/>
        <v>5711.6797649999999</v>
      </c>
      <c r="K52" s="15">
        <f>J52*0.016329</f>
        <v>93.266018882685003</v>
      </c>
      <c r="L52" s="8">
        <f t="shared" si="3"/>
        <v>5618.413746117315</v>
      </c>
      <c r="M52" s="8">
        <f t="shared" si="75"/>
        <v>5045.0720522235069</v>
      </c>
      <c r="N52" s="13">
        <v>90</v>
      </c>
      <c r="O52">
        <f t="shared" si="4"/>
        <v>5135.0720522235069</v>
      </c>
      <c r="P52" s="15">
        <f>O52*0.016329</f>
        <v>83.850591540757648</v>
      </c>
      <c r="Q52" s="8">
        <f t="shared" si="5"/>
        <v>5051.2214606827492</v>
      </c>
      <c r="R52" s="8">
        <f t="shared" si="76"/>
        <v>5140.33153136276</v>
      </c>
      <c r="S52" s="13">
        <v>90</v>
      </c>
      <c r="T52">
        <f t="shared" si="6"/>
        <v>5230.33153136276</v>
      </c>
      <c r="U52" s="15">
        <f>T52*0.016329</f>
        <v>85.406083575622503</v>
      </c>
      <c r="V52" s="8">
        <f t="shared" si="7"/>
        <v>5144.9254477871373</v>
      </c>
      <c r="W52" s="8">
        <f t="shared" si="77"/>
        <v>5233.6824828471827</v>
      </c>
      <c r="X52" s="13">
        <v>90</v>
      </c>
      <c r="Y52">
        <f t="shared" si="8"/>
        <v>5323.6824828471827</v>
      </c>
      <c r="Z52" s="15">
        <f>Y52*0.016329</f>
        <v>86.930411262411639</v>
      </c>
      <c r="AA52" s="8">
        <f t="shared" si="9"/>
        <v>5236.7520715847713</v>
      </c>
      <c r="AB52" s="8">
        <f t="shared" si="78"/>
        <v>5215.7495859986393</v>
      </c>
      <c r="AC52" s="13">
        <v>90</v>
      </c>
      <c r="AD52">
        <f t="shared" si="10"/>
        <v>5305.7495859986393</v>
      </c>
      <c r="AE52" s="15">
        <f>AD52*0.016329</f>
        <v>86.637584989771781</v>
      </c>
      <c r="AF52" s="8">
        <f t="shared" si="11"/>
        <v>5219.1120010088671</v>
      </c>
      <c r="AG52" s="8">
        <f t="shared" si="79"/>
        <v>5197.9963050449314</v>
      </c>
      <c r="AH52" s="13">
        <v>90</v>
      </c>
      <c r="AI52">
        <f t="shared" si="12"/>
        <v>5287.9963050449314</v>
      </c>
      <c r="AJ52" s="15">
        <f>AI52*0.016329</f>
        <v>86.347691665078685</v>
      </c>
      <c r="AK52" s="8">
        <f t="shared" si="13"/>
        <v>5201.6486133798526</v>
      </c>
      <c r="AL52" s="8">
        <f t="shared" si="80"/>
        <v>3420.5044286763568</v>
      </c>
      <c r="AM52" s="13">
        <v>90</v>
      </c>
      <c r="AN52">
        <f t="shared" si="14"/>
        <v>3510.5044286763568</v>
      </c>
      <c r="AO52" s="15">
        <f>AN52*0.016329</f>
        <v>57.323026815856231</v>
      </c>
      <c r="AP52" s="8">
        <f t="shared" si="15"/>
        <v>3453.1814018605005</v>
      </c>
      <c r="AQ52" s="8">
        <f t="shared" si="81"/>
        <v>3453.6965734386004</v>
      </c>
      <c r="AR52" s="12">
        <v>81</v>
      </c>
      <c r="AS52">
        <f t="shared" si="16"/>
        <v>3534.6965734386004</v>
      </c>
      <c r="AT52" s="15">
        <f>AS52*0.016329</f>
        <v>57.718060347678907</v>
      </c>
      <c r="AU52" s="8">
        <f t="shared" si="17"/>
        <v>3476.9785130909213</v>
      </c>
      <c r="AV52" s="8">
        <f t="shared" si="82"/>
        <v>3530.0473172717152</v>
      </c>
      <c r="AW52" s="12">
        <v>93.86999999999999</v>
      </c>
      <c r="AX52">
        <f t="shared" si="18"/>
        <v>3623.9173172717151</v>
      </c>
      <c r="AY52" s="15">
        <f>AX52*0.016329</f>
        <v>59.174945873729833</v>
      </c>
      <c r="AZ52" s="8">
        <f t="shared" si="19"/>
        <v>3564.7423713979852</v>
      </c>
      <c r="BA52" s="8">
        <f t="shared" si="83"/>
        <v>3508.9101362960769</v>
      </c>
      <c r="BB52" s="12">
        <v>65.708999999999989</v>
      </c>
      <c r="BC52">
        <f t="shared" si="20"/>
        <v>3574.6191362960767</v>
      </c>
      <c r="BD52" s="15">
        <f>BC52*0.016329</f>
        <v>58.369955876578636</v>
      </c>
      <c r="BE52" s="8">
        <f t="shared" si="21"/>
        <v>3516.2491804194979</v>
      </c>
      <c r="BF52" s="8">
        <f t="shared" si="84"/>
        <v>3460.3931895138489</v>
      </c>
      <c r="BG52">
        <v>45.996299999999991</v>
      </c>
      <c r="BH52">
        <f t="shared" si="22"/>
        <v>3506.3894895138487</v>
      </c>
      <c r="BI52" s="15">
        <f>BH52*0.016329</f>
        <v>57.255833974271638</v>
      </c>
      <c r="BJ52" s="8">
        <f t="shared" si="23"/>
        <v>3449.1336555395769</v>
      </c>
      <c r="BK52" s="8">
        <f t="shared" si="85"/>
        <v>2421.3257207273109</v>
      </c>
      <c r="BL52">
        <v>32.197409999999991</v>
      </c>
      <c r="BM52">
        <f t="shared" si="24"/>
        <v>2453.5231307273107</v>
      </c>
      <c r="BN52" s="15">
        <f>BM52*0.016329</f>
        <v>40.063579201646256</v>
      </c>
      <c r="BO52" s="8">
        <f t="shared" si="25"/>
        <v>2413.4595515256642</v>
      </c>
      <c r="BP52" s="8">
        <f t="shared" si="86"/>
        <v>2439.8507759248328</v>
      </c>
      <c r="BQ52">
        <v>30.185071874999998</v>
      </c>
      <c r="BR52">
        <f t="shared" si="26"/>
        <v>2470.0358477998329</v>
      </c>
      <c r="BS52" s="15">
        <f>BR52*0.016329</f>
        <v>40.333215358723471</v>
      </c>
      <c r="BT52" s="8">
        <f t="shared" si="27"/>
        <v>2429.7026324411095</v>
      </c>
      <c r="BU52" s="8">
        <f t="shared" si="87"/>
        <v>2731.5726349125839</v>
      </c>
      <c r="BV52">
        <v>51.1525546875</v>
      </c>
      <c r="BW52">
        <f t="shared" si="28"/>
        <v>2782.7251896000839</v>
      </c>
      <c r="BX52" s="15">
        <f>BW52*0.016329</f>
        <v>45.439119620979767</v>
      </c>
      <c r="BY52" s="8">
        <f t="shared" si="29"/>
        <v>2737.286069979104</v>
      </c>
      <c r="BZ52" s="8">
        <f t="shared" si="88"/>
        <v>2728.729689071311</v>
      </c>
      <c r="CA52">
        <v>47.955520019531242</v>
      </c>
      <c r="CB52">
        <f t="shared" si="30"/>
        <v>2776.6852090908424</v>
      </c>
      <c r="CC52" s="15">
        <f>CB52*0.016329</f>
        <v>45.340492779244364</v>
      </c>
      <c r="CD52" s="8">
        <f t="shared" si="31"/>
        <v>2731.3447163115979</v>
      </c>
      <c r="CE52" s="8">
        <f t="shared" si="89"/>
        <v>2726.1073314136047</v>
      </c>
      <c r="CF52">
        <v>44.958300018310545</v>
      </c>
      <c r="CG52">
        <f t="shared" si="32"/>
        <v>2771.0656314319153</v>
      </c>
      <c r="CH52" s="15">
        <f>CG52*0.016329</f>
        <v>45.248730695651744</v>
      </c>
      <c r="CI52" s="8">
        <f t="shared" si="33"/>
        <v>2725.8169007362635</v>
      </c>
      <c r="CJ52" s="8">
        <f t="shared" si="90"/>
        <v>1967.0486854363874</v>
      </c>
      <c r="CK52">
        <v>42.148406267166138</v>
      </c>
      <c r="CL52">
        <f t="shared" si="34"/>
        <v>2009.1970917035535</v>
      </c>
      <c r="CM52" s="15">
        <f>CL52*0.016329</f>
        <v>32.808179310427327</v>
      </c>
      <c r="CN52" s="8">
        <f t="shared" si="35"/>
        <v>1976.3889123931262</v>
      </c>
      <c r="CO52" s="8">
        <f t="shared" si="91"/>
        <v>1953.8924522580392</v>
      </c>
      <c r="CP52">
        <v>39.514130875468254</v>
      </c>
      <c r="CQ52">
        <f t="shared" si="36"/>
        <v>1993.4065831335074</v>
      </c>
      <c r="CR52" s="15">
        <f>CQ52*0.016329</f>
        <v>32.550336095987042</v>
      </c>
      <c r="CS52" s="8">
        <f t="shared" si="37"/>
        <v>1960.8562470375205</v>
      </c>
      <c r="CT52" s="8">
        <f t="shared" si="92"/>
        <v>1922.6588103545412</v>
      </c>
      <c r="CU52">
        <v>36.035860382253304</v>
      </c>
      <c r="CV52">
        <f t="shared" si="38"/>
        <v>1958.6946707367945</v>
      </c>
      <c r="CW52" s="15">
        <f>CV52*0.016329</f>
        <v>31.983525278461116</v>
      </c>
      <c r="CX52" s="8">
        <f t="shared" si="39"/>
        <v>1926.7111454583332</v>
      </c>
      <c r="CY52" s="8">
        <f t="shared" si="93"/>
        <v>1909.1045751210538</v>
      </c>
      <c r="CZ52">
        <v>33.783619108362473</v>
      </c>
      <c r="DA52">
        <f t="shared" si="40"/>
        <v>1942.8881942294163</v>
      </c>
      <c r="DB52" s="15">
        <f>DA52*0.016329</f>
        <v>31.725421323572139</v>
      </c>
      <c r="DC52" s="8">
        <f t="shared" si="41"/>
        <v>1911.1627729058441</v>
      </c>
      <c r="DD52" s="8">
        <f t="shared" si="94"/>
        <v>1896.061620858582</v>
      </c>
      <c r="DE52">
        <v>31.672142914089818</v>
      </c>
      <c r="DF52">
        <f t="shared" si="42"/>
        <v>1927.7337637726719</v>
      </c>
      <c r="DG52" s="15">
        <f>DF52*0.016329</f>
        <v>31.47796462864396</v>
      </c>
      <c r="DH52" s="8">
        <f t="shared" si="43"/>
        <v>1896.2557991440278</v>
      </c>
      <c r="DI52" s="8">
        <f t="shared" si="95"/>
        <v>1296.5837775675336</v>
      </c>
      <c r="DJ52">
        <v>29.692633981959204</v>
      </c>
      <c r="DK52">
        <f t="shared" si="44"/>
        <v>1326.2764115494929</v>
      </c>
      <c r="DL52" s="15">
        <f>DK52*0.016329</f>
        <v>21.656767524191668</v>
      </c>
      <c r="DM52" s="8">
        <f t="shared" si="45"/>
        <v>1304.6196440253011</v>
      </c>
      <c r="DN52" s="8">
        <f t="shared" si="96"/>
        <v>1277.7169231677726</v>
      </c>
      <c r="DO52">
        <v>27.836844358086751</v>
      </c>
      <c r="DP52">
        <f t="shared" si="46"/>
        <v>1305.5537675258593</v>
      </c>
      <c r="DQ52" s="15">
        <f>DP52*0.016329</f>
        <v>21.318387469929757</v>
      </c>
      <c r="DR52" s="8">
        <f t="shared" si="47"/>
        <v>1284.2353800559295</v>
      </c>
      <c r="DS52" s="8">
        <f t="shared" si="97"/>
        <v>1070.8372968856445</v>
      </c>
      <c r="DT52">
        <v>18.593312071241151</v>
      </c>
      <c r="DU52">
        <f t="shared" si="48"/>
        <v>1089.4306089568856</v>
      </c>
      <c r="DV52" s="15">
        <f>DU52*0.016329</f>
        <v>17.789312413656987</v>
      </c>
      <c r="DW52" s="8">
        <f t="shared" si="49"/>
        <v>1071.6412965432287</v>
      </c>
      <c r="DX52" s="8">
        <f t="shared" si="98"/>
        <v>1064.5539816827688</v>
      </c>
      <c r="DY52">
        <v>17.431230066788579</v>
      </c>
      <c r="DZ52">
        <f t="shared" si="50"/>
        <v>1081.9852117495575</v>
      </c>
      <c r="EA52" s="15">
        <f>DZ52*0.016329</f>
        <v>17.667736522658522</v>
      </c>
      <c r="EB52" s="8">
        <f t="shared" si="51"/>
        <v>1064.317475226899</v>
      </c>
      <c r="EC52" s="8">
        <f t="shared" si="99"/>
        <v>1058.1057283844805</v>
      </c>
      <c r="ED52">
        <v>16.341778187614292</v>
      </c>
      <c r="EE52">
        <f t="shared" si="52"/>
        <v>1074.4475065720947</v>
      </c>
      <c r="EF52" s="15">
        <f>EE52*0.016329</f>
        <v>17.544653334815735</v>
      </c>
      <c r="EG52" s="8">
        <f t="shared" si="53"/>
        <v>1056.902853237279</v>
      </c>
      <c r="EH52" s="8">
        <f t="shared" si="100"/>
        <v>973.21554226680973</v>
      </c>
      <c r="EI52">
        <v>15.320417050888402</v>
      </c>
      <c r="EJ52">
        <f t="shared" si="54"/>
        <v>988.53595931769814</v>
      </c>
      <c r="EK52" s="15">
        <f>EJ52*0.016329</f>
        <v>16.141803679698693</v>
      </c>
      <c r="EL52" s="8">
        <f t="shared" si="55"/>
        <v>972.39415563799946</v>
      </c>
      <c r="EM52" s="8">
        <f t="shared" si="101"/>
        <v>966.19870204665494</v>
      </c>
      <c r="EN52">
        <v>14.362890985207878</v>
      </c>
      <c r="EO52">
        <f t="shared" si="56"/>
        <v>980.5615930318628</v>
      </c>
      <c r="EP52" s="15">
        <f>EO52*0.016329</f>
        <v>16.011590252617289</v>
      </c>
      <c r="EQ52" s="8">
        <f t="shared" si="57"/>
        <v>964.55000277924546</v>
      </c>
      <c r="ER52" s="8">
        <f t="shared" si="102"/>
        <v>860.62809708293923</v>
      </c>
      <c r="ES52">
        <v>10.651943146953833</v>
      </c>
      <c r="ET52">
        <f t="shared" si="58"/>
        <v>871.28004022989307</v>
      </c>
      <c r="EU52" s="15">
        <f>ET52*0.016329</f>
        <v>14.227131776913923</v>
      </c>
      <c r="EV52" s="8">
        <f t="shared" si="59"/>
        <v>857.05290845297918</v>
      </c>
      <c r="EW52" s="8">
        <f t="shared" si="103"/>
        <v>859.33555422480663</v>
      </c>
      <c r="EX52">
        <v>9.9861967002692165</v>
      </c>
      <c r="EY52">
        <f t="shared" si="60"/>
        <v>869.32175092507589</v>
      </c>
      <c r="EZ52" s="15">
        <f>EY52*0.016329</f>
        <v>14.195154870855564</v>
      </c>
      <c r="FA52" s="8">
        <f t="shared" si="61"/>
        <v>855.12659605422027</v>
      </c>
      <c r="FB52" s="8">
        <f t="shared" si="104"/>
        <v>858.82148089003192</v>
      </c>
      <c r="FC52">
        <v>9.3620594065023912</v>
      </c>
      <c r="FD52">
        <f t="shared" si="62"/>
        <v>868.18354029653426</v>
      </c>
      <c r="FE52" s="15">
        <f>FD52*0.016329</f>
        <v>14.176569029502108</v>
      </c>
      <c r="FF52" s="8">
        <f t="shared" si="63"/>
        <v>854.0069712670321</v>
      </c>
      <c r="FG52" s="8">
        <f t="shared" si="105"/>
        <v>871.68710053100904</v>
      </c>
      <c r="FH52">
        <v>8.776930693595995</v>
      </c>
      <c r="FI52">
        <f t="shared" si="64"/>
        <v>880.46403122460504</v>
      </c>
      <c r="FJ52" s="15">
        <f>FI52*0.016329</f>
        <v>14.377097165866575</v>
      </c>
      <c r="FK52" s="8">
        <f t="shared" si="65"/>
        <v>866.08693405873851</v>
      </c>
      <c r="FL52" s="8">
        <f t="shared" si="106"/>
        <v>879.31860696960632</v>
      </c>
      <c r="FM52">
        <v>8.2283725252462432</v>
      </c>
      <c r="FN52">
        <f t="shared" si="66"/>
        <v>887.54697949485262</v>
      </c>
      <c r="FO52" s="15">
        <f>FN52*0.016329</f>
        <v>14.492754628171449</v>
      </c>
      <c r="FP52" s="8">
        <f t="shared" si="67"/>
        <v>873.05422486668112</v>
      </c>
      <c r="FQ52" s="8">
        <f t="shared" si="107"/>
        <v>879.24372647581561</v>
      </c>
      <c r="FR52">
        <v>7.5573793932495823</v>
      </c>
      <c r="FS52">
        <f t="shared" si="68"/>
        <v>886.80110586906517</v>
      </c>
      <c r="FT52" s="15">
        <f>FS52*0.016329</f>
        <v>14.480575257735964</v>
      </c>
      <c r="FU52" s="8">
        <f t="shared" si="69"/>
        <v>872.32053061132922</v>
      </c>
      <c r="FV52" s="8">
        <f t="shared" si="108"/>
        <v>887.33733540925971</v>
      </c>
      <c r="FW52">
        <v>7.0850431811714829</v>
      </c>
      <c r="FX52">
        <f t="shared" si="70"/>
        <v>894.42237859043121</v>
      </c>
      <c r="FY52" s="15">
        <f>FX52*0.016329</f>
        <v>14.60502302000315</v>
      </c>
      <c r="FZ52" s="8">
        <f t="shared" si="71"/>
        <v>879.81735557042805</v>
      </c>
      <c r="GA52" s="8">
        <f t="shared" si="109"/>
        <v>895.37546829284247</v>
      </c>
      <c r="GB52">
        <v>6.6422279823482659</v>
      </c>
      <c r="GC52">
        <f t="shared" si="72"/>
        <v>902.0176962751907</v>
      </c>
      <c r="GD52" s="15">
        <f>GC52*0.016329</f>
        <v>14.729046962477589</v>
      </c>
      <c r="GE52" s="8">
        <f t="shared" si="73"/>
        <v>887.28864931271312</v>
      </c>
      <c r="GF52" s="8">
        <f t="shared" si="110"/>
        <v>899.9457681157254</v>
      </c>
    </row>
    <row r="53" spans="1:188" x14ac:dyDescent="0.3">
      <c r="A53" s="15">
        <v>67</v>
      </c>
      <c r="C53">
        <v>5626</v>
      </c>
      <c r="D53" s="12">
        <v>90</v>
      </c>
      <c r="E53">
        <f t="shared" si="0"/>
        <v>5716</v>
      </c>
      <c r="F53" s="15">
        <f>E53*0.016329</f>
        <v>93.336563999999996</v>
      </c>
      <c r="G53" s="8">
        <f t="shared" si="1"/>
        <v>5622.6634359999998</v>
      </c>
      <c r="H53" s="8">
        <f t="shared" si="74"/>
        <v>5621.6797649999999</v>
      </c>
      <c r="I53" s="12">
        <v>90</v>
      </c>
      <c r="J53" s="7">
        <f t="shared" si="2"/>
        <v>5711.6797649999999</v>
      </c>
      <c r="K53" s="15">
        <f>J53*0.016329</f>
        <v>93.266018882685003</v>
      </c>
      <c r="L53" s="8">
        <f t="shared" si="3"/>
        <v>5618.413746117315</v>
      </c>
      <c r="M53" s="8">
        <f t="shared" si="75"/>
        <v>5618.413746117315</v>
      </c>
      <c r="N53" s="13">
        <v>90</v>
      </c>
      <c r="O53">
        <f t="shared" si="4"/>
        <v>5708.413746117315</v>
      </c>
      <c r="P53" s="15">
        <f>O53*0.016329</f>
        <v>93.212688060349635</v>
      </c>
      <c r="Q53" s="8">
        <f t="shared" si="5"/>
        <v>5615.2010580569649</v>
      </c>
      <c r="R53" s="8">
        <f t="shared" si="76"/>
        <v>5051.2214606827492</v>
      </c>
      <c r="S53" s="13">
        <v>90</v>
      </c>
      <c r="T53">
        <f t="shared" si="6"/>
        <v>5141.2214606827492</v>
      </c>
      <c r="U53" s="15">
        <f>T53*0.016329</f>
        <v>83.951005231488608</v>
      </c>
      <c r="V53" s="8">
        <f t="shared" si="7"/>
        <v>5057.2704554512602</v>
      </c>
      <c r="W53" s="8">
        <f t="shared" si="77"/>
        <v>5144.9254477871373</v>
      </c>
      <c r="X53" s="13">
        <v>90</v>
      </c>
      <c r="Y53">
        <f t="shared" si="8"/>
        <v>5234.9254477871373</v>
      </c>
      <c r="Z53" s="15">
        <f>Y53*0.016329</f>
        <v>85.481097636916161</v>
      </c>
      <c r="AA53" s="8">
        <f t="shared" si="9"/>
        <v>5149.444350150221</v>
      </c>
      <c r="AB53" s="8">
        <f t="shared" si="78"/>
        <v>5236.7520715847713</v>
      </c>
      <c r="AC53" s="13">
        <v>90</v>
      </c>
      <c r="AD53">
        <f t="shared" si="10"/>
        <v>5326.7520715847713</v>
      </c>
      <c r="AE53" s="15">
        <f>AD53*0.016329</f>
        <v>86.980534576907729</v>
      </c>
      <c r="AF53" s="8">
        <f t="shared" si="11"/>
        <v>5239.771537007864</v>
      </c>
      <c r="AG53" s="8">
        <f t="shared" si="79"/>
        <v>5219.1120010088671</v>
      </c>
      <c r="AH53" s="13">
        <v>90</v>
      </c>
      <c r="AI53">
        <f t="shared" si="12"/>
        <v>5309.1120010088671</v>
      </c>
      <c r="AJ53" s="15">
        <f>AI53*0.016329</f>
        <v>86.692489864473785</v>
      </c>
      <c r="AK53" s="8">
        <f t="shared" si="13"/>
        <v>5222.4195111443933</v>
      </c>
      <c r="AL53" s="8">
        <f t="shared" si="80"/>
        <v>5201.6486133798526</v>
      </c>
      <c r="AM53" s="13">
        <v>90</v>
      </c>
      <c r="AN53">
        <f t="shared" si="14"/>
        <v>5291.6486133798526</v>
      </c>
      <c r="AO53" s="15">
        <f>AN53*0.016329</f>
        <v>86.40733020787961</v>
      </c>
      <c r="AP53" s="8">
        <f t="shared" si="15"/>
        <v>5205.241283171973</v>
      </c>
      <c r="AQ53" s="8">
        <f t="shared" si="81"/>
        <v>3453.1814018605005</v>
      </c>
      <c r="AR53" s="12">
        <v>81</v>
      </c>
      <c r="AS53">
        <f t="shared" si="16"/>
        <v>3534.1814018605005</v>
      </c>
      <c r="AT53" s="15">
        <f>AS53*0.016329</f>
        <v>57.709648110980112</v>
      </c>
      <c r="AU53" s="8">
        <f t="shared" si="17"/>
        <v>3476.4717537495203</v>
      </c>
      <c r="AV53" s="8">
        <f t="shared" si="82"/>
        <v>3476.9785130909213</v>
      </c>
      <c r="AW53" s="12">
        <v>56.699999999999996</v>
      </c>
      <c r="AX53">
        <f t="shared" si="18"/>
        <v>3533.6785130909211</v>
      </c>
      <c r="AY53" s="15">
        <f>AX53*0.016329</f>
        <v>57.701436440261652</v>
      </c>
      <c r="AZ53" s="8">
        <f t="shared" si="19"/>
        <v>3475.9770766506595</v>
      </c>
      <c r="BA53" s="8">
        <f t="shared" si="83"/>
        <v>3564.7423713979852</v>
      </c>
      <c r="BB53" s="12">
        <v>65.708999999999989</v>
      </c>
      <c r="BC53">
        <f t="shared" si="20"/>
        <v>3630.451371397985</v>
      </c>
      <c r="BD53" s="15">
        <f>BC53*0.016329</f>
        <v>59.281640443557698</v>
      </c>
      <c r="BE53" s="8">
        <f t="shared" si="21"/>
        <v>3571.1697309544275</v>
      </c>
      <c r="BF53" s="8">
        <f t="shared" si="84"/>
        <v>3516.2491804194979</v>
      </c>
      <c r="BG53">
        <v>45.996299999999991</v>
      </c>
      <c r="BH53">
        <f t="shared" si="22"/>
        <v>3562.2454804194977</v>
      </c>
      <c r="BI53" s="15">
        <f>BH53*0.016329</f>
        <v>58.16790644976998</v>
      </c>
      <c r="BJ53" s="8">
        <f t="shared" si="23"/>
        <v>3504.0775739697278</v>
      </c>
      <c r="BK53" s="8">
        <f t="shared" si="85"/>
        <v>3449.1336555395769</v>
      </c>
      <c r="BL53">
        <v>32.197409999999991</v>
      </c>
      <c r="BM53">
        <f t="shared" si="24"/>
        <v>3481.3310655395771</v>
      </c>
      <c r="BN53" s="15">
        <f>BM53*0.016329</f>
        <v>56.846654969195754</v>
      </c>
      <c r="BO53" s="8">
        <f t="shared" si="25"/>
        <v>3424.4844105703814</v>
      </c>
      <c r="BP53" s="8">
        <f t="shared" si="86"/>
        <v>2413.4595515256642</v>
      </c>
      <c r="BQ53">
        <v>22.538186999999997</v>
      </c>
      <c r="BR53">
        <f t="shared" si="26"/>
        <v>2435.9977385256643</v>
      </c>
      <c r="BS53" s="15">
        <f>BR53*0.016329</f>
        <v>39.777407072385571</v>
      </c>
      <c r="BT53" s="8">
        <f t="shared" si="27"/>
        <v>2396.220331453279</v>
      </c>
      <c r="BU53" s="8">
        <f t="shared" si="87"/>
        <v>2429.7026324411095</v>
      </c>
      <c r="BV53">
        <v>21.129550312499997</v>
      </c>
      <c r="BW53">
        <f t="shared" si="28"/>
        <v>2450.8321827536097</v>
      </c>
      <c r="BX53" s="15">
        <f>BW53*0.016329</f>
        <v>40.019638712183692</v>
      </c>
      <c r="BY53" s="8">
        <f t="shared" si="29"/>
        <v>2410.812544041426</v>
      </c>
      <c r="BZ53" s="8">
        <f t="shared" si="88"/>
        <v>2737.286069979104</v>
      </c>
      <c r="CA53">
        <v>35.80678828125</v>
      </c>
      <c r="CB53">
        <f t="shared" si="30"/>
        <v>2773.0928582603542</v>
      </c>
      <c r="CC53" s="15">
        <f>CB53*0.016329</f>
        <v>45.28183328253332</v>
      </c>
      <c r="CD53" s="8">
        <f t="shared" si="31"/>
        <v>2727.811024977821</v>
      </c>
      <c r="CE53" s="8">
        <f t="shared" si="89"/>
        <v>2731.3447163115979</v>
      </c>
      <c r="CF53">
        <v>33.568864013671877</v>
      </c>
      <c r="CG53">
        <f t="shared" si="32"/>
        <v>2764.9135803252698</v>
      </c>
      <c r="CH53" s="15">
        <f>CG53*0.016329</f>
        <v>45.148273853131329</v>
      </c>
      <c r="CI53" s="8">
        <f t="shared" si="33"/>
        <v>2719.7653064721385</v>
      </c>
      <c r="CJ53" s="8">
        <f t="shared" si="90"/>
        <v>2725.8169007362635</v>
      </c>
      <c r="CK53">
        <v>31.470810012817381</v>
      </c>
      <c r="CL53">
        <f t="shared" si="34"/>
        <v>2757.2877107490808</v>
      </c>
      <c r="CM53" s="15">
        <f>CL53*0.016329</f>
        <v>45.023751028821742</v>
      </c>
      <c r="CN53" s="8">
        <f t="shared" si="35"/>
        <v>2712.2639597202592</v>
      </c>
      <c r="CO53" s="8">
        <f t="shared" si="91"/>
        <v>1976.3889123931262</v>
      </c>
      <c r="CP53">
        <v>29.503884387016296</v>
      </c>
      <c r="CQ53">
        <f t="shared" si="36"/>
        <v>2005.8927967801426</v>
      </c>
      <c r="CR53" s="15">
        <f>CQ53*0.016329</f>
        <v>32.754223478622947</v>
      </c>
      <c r="CS53" s="8">
        <f t="shared" si="37"/>
        <v>1973.1385733015197</v>
      </c>
      <c r="CT53" s="8">
        <f t="shared" si="92"/>
        <v>1960.8562470375205</v>
      </c>
      <c r="CU53">
        <v>27.659891612827778</v>
      </c>
      <c r="CV53">
        <f t="shared" si="38"/>
        <v>1988.5161386503482</v>
      </c>
      <c r="CW53" s="15">
        <f>CV53*0.016329</f>
        <v>32.470480028021534</v>
      </c>
      <c r="CX53" s="8">
        <f t="shared" si="39"/>
        <v>1956.0456586223268</v>
      </c>
      <c r="CY53" s="8">
        <f t="shared" si="93"/>
        <v>1926.7111454583332</v>
      </c>
      <c r="CZ53">
        <v>25.225102267577313</v>
      </c>
      <c r="DA53">
        <f t="shared" si="40"/>
        <v>1951.9362477259106</v>
      </c>
      <c r="DB53" s="15">
        <f>DA53*0.016329</f>
        <v>31.873166989116392</v>
      </c>
      <c r="DC53" s="8">
        <f t="shared" si="41"/>
        <v>1920.0630807367941</v>
      </c>
      <c r="DD53" s="8">
        <f t="shared" si="94"/>
        <v>1911.1627729058441</v>
      </c>
      <c r="DE53">
        <v>23.648533375853731</v>
      </c>
      <c r="DF53">
        <f t="shared" si="42"/>
        <v>1934.8113062816979</v>
      </c>
      <c r="DG53" s="15">
        <f>DF53*0.016329</f>
        <v>31.593533820273844</v>
      </c>
      <c r="DH53" s="8">
        <f t="shared" si="43"/>
        <v>1903.2177724614239</v>
      </c>
      <c r="DI53" s="8">
        <f t="shared" si="95"/>
        <v>1896.2557991440278</v>
      </c>
      <c r="DJ53">
        <v>22.170500039862873</v>
      </c>
      <c r="DK53">
        <f t="shared" si="44"/>
        <v>1918.4262991838907</v>
      </c>
      <c r="DL53" s="15">
        <f>DK53*0.016329</f>
        <v>31.32598303937375</v>
      </c>
      <c r="DM53" s="8">
        <f t="shared" si="45"/>
        <v>1887.1003161445169</v>
      </c>
      <c r="DN53" s="8">
        <f t="shared" si="96"/>
        <v>1304.6196440253011</v>
      </c>
      <c r="DO53">
        <v>20.784843787371443</v>
      </c>
      <c r="DP53">
        <f t="shared" si="46"/>
        <v>1325.4044878126726</v>
      </c>
      <c r="DQ53" s="15">
        <f>DP53*0.016329</f>
        <v>21.642529881493132</v>
      </c>
      <c r="DR53" s="8">
        <f t="shared" si="47"/>
        <v>1303.7619579311795</v>
      </c>
      <c r="DS53" s="8">
        <f t="shared" si="97"/>
        <v>1284.2353800559295</v>
      </c>
      <c r="DT53">
        <v>19.485791050660726</v>
      </c>
      <c r="DU53">
        <f t="shared" si="48"/>
        <v>1303.7211711065902</v>
      </c>
      <c r="DV53" s="15">
        <f>DU53*0.016329</f>
        <v>21.28846300299951</v>
      </c>
      <c r="DW53" s="8">
        <f t="shared" si="49"/>
        <v>1282.4327081035906</v>
      </c>
      <c r="DX53" s="8">
        <f t="shared" si="98"/>
        <v>1071.6412965432287</v>
      </c>
      <c r="DY53">
        <v>13.015318449868806</v>
      </c>
      <c r="DZ53">
        <f t="shared" si="50"/>
        <v>1084.6566149930975</v>
      </c>
      <c r="EA53" s="15">
        <f>DZ53*0.016329</f>
        <v>17.71135786622229</v>
      </c>
      <c r="EB53" s="8">
        <f t="shared" si="51"/>
        <v>1066.9452571268753</v>
      </c>
      <c r="EC53" s="8">
        <f t="shared" si="99"/>
        <v>1064.317475226899</v>
      </c>
      <c r="ED53">
        <v>12.201861046752006</v>
      </c>
      <c r="EE53">
        <f t="shared" si="52"/>
        <v>1076.5193362736509</v>
      </c>
      <c r="EF53" s="15">
        <f>EE53*0.016329</f>
        <v>17.578484242012443</v>
      </c>
      <c r="EG53" s="8">
        <f t="shared" si="53"/>
        <v>1058.9408520316385</v>
      </c>
      <c r="EH53" s="8">
        <f t="shared" si="100"/>
        <v>1056.902853237279</v>
      </c>
      <c r="EI53">
        <v>11.439244731330005</v>
      </c>
      <c r="EJ53">
        <f t="shared" si="54"/>
        <v>1068.3420979686091</v>
      </c>
      <c r="EK53" s="15">
        <f>EJ53*0.016329</f>
        <v>17.444958117729417</v>
      </c>
      <c r="EL53" s="8">
        <f t="shared" si="55"/>
        <v>1050.8971398508797</v>
      </c>
      <c r="EM53" s="8">
        <f t="shared" si="101"/>
        <v>972.39415563799946</v>
      </c>
      <c r="EN53">
        <v>10.724291935621881</v>
      </c>
      <c r="EO53">
        <f t="shared" si="56"/>
        <v>983.11844757362132</v>
      </c>
      <c r="EP53" s="15">
        <f>EO53*0.016329</f>
        <v>16.053341130429661</v>
      </c>
      <c r="EQ53" s="8">
        <f t="shared" si="57"/>
        <v>967.06510644319167</v>
      </c>
      <c r="ER53" s="8">
        <f t="shared" si="102"/>
        <v>964.55000277924546</v>
      </c>
      <c r="ES53">
        <v>10.054023689645517</v>
      </c>
      <c r="ET53">
        <f t="shared" si="58"/>
        <v>974.60402646889099</v>
      </c>
      <c r="EU53" s="15">
        <f>ET53*0.016329</f>
        <v>15.914309148210521</v>
      </c>
      <c r="EV53" s="8">
        <f t="shared" si="59"/>
        <v>958.68971732068053</v>
      </c>
      <c r="EW53" s="8">
        <f t="shared" si="103"/>
        <v>857.05290845297918</v>
      </c>
      <c r="EX53">
        <v>7.4563602028676836</v>
      </c>
      <c r="EY53">
        <f t="shared" si="60"/>
        <v>864.50926865584688</v>
      </c>
      <c r="EZ53" s="15">
        <f>EY53*0.016329</f>
        <v>14.116571847881323</v>
      </c>
      <c r="FA53" s="8">
        <f t="shared" si="61"/>
        <v>850.39269680796554</v>
      </c>
      <c r="FB53" s="8">
        <f t="shared" si="104"/>
        <v>855.12659605422027</v>
      </c>
      <c r="FC53">
        <v>6.9903376901884515</v>
      </c>
      <c r="FD53">
        <f t="shared" si="62"/>
        <v>862.1169337444087</v>
      </c>
      <c r="FE53" s="15">
        <f>FD53*0.016329</f>
        <v>14.07750741111245</v>
      </c>
      <c r="FF53" s="8">
        <f t="shared" si="63"/>
        <v>848.03942633329621</v>
      </c>
      <c r="FG53" s="8">
        <f t="shared" si="105"/>
        <v>854.0069712670321</v>
      </c>
      <c r="FH53">
        <v>6.5534415845516749</v>
      </c>
      <c r="FI53">
        <f t="shared" si="64"/>
        <v>860.56041285158381</v>
      </c>
      <c r="FJ53" s="15">
        <f>FI53*0.016329</f>
        <v>14.052090981453512</v>
      </c>
      <c r="FK53" s="8">
        <f t="shared" si="65"/>
        <v>846.50832187013032</v>
      </c>
      <c r="FL53" s="8">
        <f t="shared" si="106"/>
        <v>866.08693405873851</v>
      </c>
      <c r="FM53">
        <v>6.1438514855171968</v>
      </c>
      <c r="FN53">
        <f t="shared" si="66"/>
        <v>872.2307855442557</v>
      </c>
      <c r="FO53" s="15">
        <f>FN53*0.016329</f>
        <v>14.242656497152151</v>
      </c>
      <c r="FP53" s="8">
        <f t="shared" si="67"/>
        <v>857.9881290471036</v>
      </c>
      <c r="FQ53" s="8">
        <f t="shared" si="107"/>
        <v>873.05422486668112</v>
      </c>
      <c r="FR53">
        <v>5.7598607676723708</v>
      </c>
      <c r="FS53">
        <f t="shared" si="68"/>
        <v>878.81408563435355</v>
      </c>
      <c r="FT53" s="15">
        <f>FS53*0.016329</f>
        <v>14.350155204323359</v>
      </c>
      <c r="FU53" s="8">
        <f t="shared" si="69"/>
        <v>864.46393043003013</v>
      </c>
      <c r="FV53" s="8">
        <f t="shared" si="108"/>
        <v>872.32053061132922</v>
      </c>
      <c r="FW53">
        <v>5.2901655752747079</v>
      </c>
      <c r="FX53">
        <f t="shared" si="70"/>
        <v>877.61069618660395</v>
      </c>
      <c r="FY53" s="15">
        <f>FX53*0.016329</f>
        <v>14.330505058031056</v>
      </c>
      <c r="FZ53" s="8">
        <f t="shared" si="71"/>
        <v>863.28019112857294</v>
      </c>
      <c r="GA53" s="8">
        <f t="shared" si="109"/>
        <v>879.81735557042805</v>
      </c>
      <c r="GB53">
        <v>4.9595302268200383</v>
      </c>
      <c r="GC53">
        <f t="shared" si="72"/>
        <v>884.77688579724804</v>
      </c>
      <c r="GD53" s="15">
        <f>GC53*0.016329</f>
        <v>14.447521768183263</v>
      </c>
      <c r="GE53" s="8">
        <f t="shared" si="73"/>
        <v>870.32936402906478</v>
      </c>
      <c r="GF53" s="8">
        <f t="shared" si="110"/>
        <v>887.28864931271312</v>
      </c>
    </row>
    <row r="54" spans="1:188" x14ac:dyDescent="0.3">
      <c r="A54" s="15">
        <v>68</v>
      </c>
      <c r="C54">
        <v>5626</v>
      </c>
      <c r="D54" s="12">
        <v>90</v>
      </c>
      <c r="E54">
        <f t="shared" si="0"/>
        <v>5716</v>
      </c>
      <c r="F54" s="15">
        <f>E54*0.016329</f>
        <v>93.336563999999996</v>
      </c>
      <c r="G54" s="8">
        <f t="shared" si="1"/>
        <v>5622.6634359999998</v>
      </c>
      <c r="H54" s="8">
        <f t="shared" si="74"/>
        <v>5622.6634359999998</v>
      </c>
      <c r="I54" s="12">
        <v>90</v>
      </c>
      <c r="J54" s="7">
        <f t="shared" si="2"/>
        <v>5712.6634359999998</v>
      </c>
      <c r="K54" s="15">
        <f>J54*0.016329</f>
        <v>93.282081246443994</v>
      </c>
      <c r="L54" s="8">
        <f t="shared" si="3"/>
        <v>5619.3813547535556</v>
      </c>
      <c r="M54" s="8">
        <f t="shared" si="75"/>
        <v>5618.413746117315</v>
      </c>
      <c r="N54" s="13">
        <v>90</v>
      </c>
      <c r="O54">
        <f t="shared" si="4"/>
        <v>5708.413746117315</v>
      </c>
      <c r="P54" s="15">
        <f>O54*0.016329</f>
        <v>93.212688060349635</v>
      </c>
      <c r="Q54" s="8">
        <f t="shared" si="5"/>
        <v>5615.2010580569649</v>
      </c>
      <c r="R54" s="8">
        <f t="shared" si="76"/>
        <v>5615.2010580569649</v>
      </c>
      <c r="S54" s="13">
        <v>90</v>
      </c>
      <c r="T54">
        <f t="shared" si="6"/>
        <v>5705.2010580569649</v>
      </c>
      <c r="U54" s="15">
        <f>T54*0.016329</f>
        <v>93.160228077012178</v>
      </c>
      <c r="V54" s="8">
        <f t="shared" si="7"/>
        <v>5612.0408299799528</v>
      </c>
      <c r="W54" s="8">
        <f t="shared" si="77"/>
        <v>5057.2704554512602</v>
      </c>
      <c r="X54" s="13">
        <v>90</v>
      </c>
      <c r="Y54">
        <f t="shared" si="8"/>
        <v>5147.2704554512602</v>
      </c>
      <c r="Z54" s="15">
        <f>Y54*0.016329</f>
        <v>84.049779267063627</v>
      </c>
      <c r="AA54" s="8">
        <f t="shared" si="9"/>
        <v>5063.2206761841962</v>
      </c>
      <c r="AB54" s="8">
        <f t="shared" si="78"/>
        <v>5149.444350150221</v>
      </c>
      <c r="AC54" s="13">
        <v>90</v>
      </c>
      <c r="AD54">
        <f t="shared" si="10"/>
        <v>5239.444350150221</v>
      </c>
      <c r="AE54" s="15">
        <f>AD54*0.016329</f>
        <v>85.554886793602961</v>
      </c>
      <c r="AF54" s="8">
        <f t="shared" si="11"/>
        <v>5153.8894633566179</v>
      </c>
      <c r="AG54" s="8">
        <f t="shared" si="79"/>
        <v>5239.771537007864</v>
      </c>
      <c r="AH54" s="13">
        <v>90</v>
      </c>
      <c r="AI54">
        <f t="shared" si="12"/>
        <v>5329.771537007864</v>
      </c>
      <c r="AJ54" s="15">
        <f>AI54*0.016329</f>
        <v>87.029839427801406</v>
      </c>
      <c r="AK54" s="8">
        <f t="shared" si="13"/>
        <v>5242.7416975800625</v>
      </c>
      <c r="AL54" s="8">
        <f t="shared" si="80"/>
        <v>5222.4195111443933</v>
      </c>
      <c r="AM54" s="13">
        <v>90</v>
      </c>
      <c r="AN54">
        <f t="shared" si="14"/>
        <v>5312.4195111443933</v>
      </c>
      <c r="AO54" s="15">
        <f>AN54*0.016329</f>
        <v>86.746498197476797</v>
      </c>
      <c r="AP54" s="8">
        <f t="shared" si="15"/>
        <v>5225.6730129469161</v>
      </c>
      <c r="AQ54" s="8">
        <f t="shared" si="81"/>
        <v>5205.241283171973</v>
      </c>
      <c r="AR54" s="12">
        <v>81</v>
      </c>
      <c r="AS54">
        <f t="shared" si="16"/>
        <v>5286.241283171973</v>
      </c>
      <c r="AT54" s="15">
        <f>AS54*0.016329</f>
        <v>86.319033912915145</v>
      </c>
      <c r="AU54" s="8">
        <f t="shared" si="17"/>
        <v>5199.9222492590579</v>
      </c>
      <c r="AV54" s="8">
        <f t="shared" si="82"/>
        <v>3476.4717537495203</v>
      </c>
      <c r="AW54" s="12">
        <v>56.699999999999996</v>
      </c>
      <c r="AX54">
        <f t="shared" si="18"/>
        <v>3533.1717537495201</v>
      </c>
      <c r="AY54" s="15">
        <f>AX54*0.016329</f>
        <v>57.69316156697591</v>
      </c>
      <c r="AZ54" s="8">
        <f t="shared" si="19"/>
        <v>3475.4785921825442</v>
      </c>
      <c r="BA54" s="8">
        <f t="shared" si="83"/>
        <v>3475.9770766506595</v>
      </c>
      <c r="BB54" s="12">
        <v>39.690000000000005</v>
      </c>
      <c r="BC54">
        <f t="shared" si="20"/>
        <v>3515.6670766506595</v>
      </c>
      <c r="BD54" s="15">
        <f>BC54*0.016329</f>
        <v>57.40732769462862</v>
      </c>
      <c r="BE54" s="8">
        <f t="shared" si="21"/>
        <v>3458.2597489560308</v>
      </c>
      <c r="BF54" s="8">
        <f t="shared" si="84"/>
        <v>3571.1697309544275</v>
      </c>
      <c r="BG54">
        <v>45.996299999999991</v>
      </c>
      <c r="BH54">
        <f t="shared" si="22"/>
        <v>3617.1660309544272</v>
      </c>
      <c r="BI54" s="15">
        <f>BH54*0.016329</f>
        <v>59.064704119454845</v>
      </c>
      <c r="BJ54" s="8">
        <f t="shared" si="23"/>
        <v>3558.1013268349725</v>
      </c>
      <c r="BK54" s="8">
        <f t="shared" si="85"/>
        <v>3504.0775739697278</v>
      </c>
      <c r="BL54">
        <v>32.197409999999991</v>
      </c>
      <c r="BM54">
        <f t="shared" si="24"/>
        <v>3536.2749839697281</v>
      </c>
      <c r="BN54" s="15">
        <f>BM54*0.016329</f>
        <v>57.743834213241691</v>
      </c>
      <c r="BO54" s="8">
        <f t="shared" si="25"/>
        <v>3478.5311497564862</v>
      </c>
      <c r="BP54" s="8">
        <f t="shared" si="86"/>
        <v>3424.4844105703814</v>
      </c>
      <c r="BQ54">
        <v>22.538186999999997</v>
      </c>
      <c r="BR54">
        <f t="shared" si="26"/>
        <v>3447.0225975703815</v>
      </c>
      <c r="BS54" s="15">
        <f>BR54*0.016329</f>
        <v>56.286431995726758</v>
      </c>
      <c r="BT54" s="8">
        <f t="shared" si="27"/>
        <v>3390.7361655746549</v>
      </c>
      <c r="BU54" s="8">
        <f t="shared" si="87"/>
        <v>2396.220331453279</v>
      </c>
      <c r="BV54">
        <v>15.776730899999997</v>
      </c>
      <c r="BW54">
        <f t="shared" si="28"/>
        <v>2411.997062353279</v>
      </c>
      <c r="BX54" s="15">
        <f>BW54*0.016329</f>
        <v>39.385500031166693</v>
      </c>
      <c r="BY54" s="8">
        <f t="shared" si="29"/>
        <v>2372.6115623221121</v>
      </c>
      <c r="BZ54" s="8">
        <f t="shared" si="88"/>
        <v>2410.812544041426</v>
      </c>
      <c r="CA54">
        <v>14.790685218749998</v>
      </c>
      <c r="CB54">
        <f t="shared" si="30"/>
        <v>2425.6032292601758</v>
      </c>
      <c r="CC54" s="15">
        <f>CB54*0.016329</f>
        <v>39.607675130589413</v>
      </c>
      <c r="CD54" s="8">
        <f t="shared" si="31"/>
        <v>2385.9955541295863</v>
      </c>
      <c r="CE54" s="8">
        <f t="shared" si="89"/>
        <v>2727.811024977821</v>
      </c>
      <c r="CF54">
        <v>25.064751796874997</v>
      </c>
      <c r="CG54">
        <f t="shared" si="32"/>
        <v>2752.8757767746961</v>
      </c>
      <c r="CH54" s="15">
        <f>CG54*0.016329</f>
        <v>44.95170855895401</v>
      </c>
      <c r="CI54" s="8">
        <f t="shared" si="33"/>
        <v>2707.924068215742</v>
      </c>
      <c r="CJ54" s="8">
        <f t="shared" si="90"/>
        <v>2719.7653064721385</v>
      </c>
      <c r="CK54">
        <v>23.498204809570311</v>
      </c>
      <c r="CL54">
        <f t="shared" si="34"/>
        <v>2743.2635112817088</v>
      </c>
      <c r="CM54" s="15">
        <f>CL54*0.016329</f>
        <v>44.79474987571902</v>
      </c>
      <c r="CN54" s="8">
        <f t="shared" si="35"/>
        <v>2698.4687614059899</v>
      </c>
      <c r="CO54" s="8">
        <f t="shared" si="91"/>
        <v>2712.2639597202592</v>
      </c>
      <c r="CP54">
        <v>22.029567008972165</v>
      </c>
      <c r="CQ54">
        <f t="shared" si="36"/>
        <v>2734.2935267292314</v>
      </c>
      <c r="CR54" s="15">
        <f>CQ54*0.016329</f>
        <v>44.648278997961619</v>
      </c>
      <c r="CS54" s="8">
        <f t="shared" si="37"/>
        <v>2689.6452477312696</v>
      </c>
      <c r="CT54" s="8">
        <f t="shared" si="92"/>
        <v>1973.1385733015197</v>
      </c>
      <c r="CU54">
        <v>20.652719070911406</v>
      </c>
      <c r="CV54">
        <f t="shared" si="38"/>
        <v>1993.7912923724311</v>
      </c>
      <c r="CW54" s="15">
        <f>CV54*0.016329</f>
        <v>32.556618013149425</v>
      </c>
      <c r="CX54" s="8">
        <f t="shared" si="39"/>
        <v>1961.2346743592818</v>
      </c>
      <c r="CY54" s="8">
        <f t="shared" si="93"/>
        <v>1956.0456586223268</v>
      </c>
      <c r="CZ54">
        <v>19.361924128979442</v>
      </c>
      <c r="DA54">
        <f t="shared" si="40"/>
        <v>1975.4075827513061</v>
      </c>
      <c r="DB54" s="15">
        <f>DA54*0.016329</f>
        <v>32.256430418746078</v>
      </c>
      <c r="DC54" s="8">
        <f t="shared" si="41"/>
        <v>1943.1511523325601</v>
      </c>
      <c r="DD54" s="8">
        <f t="shared" si="94"/>
        <v>1920.0630807367941</v>
      </c>
      <c r="DE54">
        <v>17.657571587304119</v>
      </c>
      <c r="DF54">
        <f t="shared" si="42"/>
        <v>1937.7206523240982</v>
      </c>
      <c r="DG54" s="15">
        <f>DF54*0.016329</f>
        <v>31.641040531800197</v>
      </c>
      <c r="DH54" s="8">
        <f t="shared" si="43"/>
        <v>1906.079611792298</v>
      </c>
      <c r="DI54" s="8">
        <f t="shared" si="95"/>
        <v>1903.2177724614239</v>
      </c>
      <c r="DJ54">
        <v>16.553973363097612</v>
      </c>
      <c r="DK54">
        <f t="shared" si="44"/>
        <v>1919.7717458245215</v>
      </c>
      <c r="DL54" s="15">
        <f>DK54*0.016329</f>
        <v>31.347952837568613</v>
      </c>
      <c r="DM54" s="8">
        <f t="shared" si="45"/>
        <v>1888.423792986953</v>
      </c>
      <c r="DN54" s="8">
        <f t="shared" si="96"/>
        <v>1887.1003161445169</v>
      </c>
      <c r="DO54">
        <v>15.519350027904011</v>
      </c>
      <c r="DP54">
        <f t="shared" si="46"/>
        <v>1902.6196661724209</v>
      </c>
      <c r="DQ54" s="15">
        <f>DP54*0.016329</f>
        <v>31.06787652892946</v>
      </c>
      <c r="DR54" s="8">
        <f t="shared" si="47"/>
        <v>1871.5517896434915</v>
      </c>
      <c r="DS54" s="8">
        <f t="shared" si="97"/>
        <v>1303.7619579311795</v>
      </c>
      <c r="DT54">
        <v>14.54939065116001</v>
      </c>
      <c r="DU54">
        <f t="shared" si="48"/>
        <v>1318.3113485823394</v>
      </c>
      <c r="DV54" s="15">
        <f>DU54*0.016329</f>
        <v>21.526706011001021</v>
      </c>
      <c r="DW54" s="8">
        <f t="shared" si="49"/>
        <v>1296.7846425713383</v>
      </c>
      <c r="DX54" s="8">
        <f t="shared" si="98"/>
        <v>1282.4327081035906</v>
      </c>
      <c r="DY54">
        <v>13.64005373546251</v>
      </c>
      <c r="DZ54">
        <f t="shared" si="50"/>
        <v>1296.0727618390531</v>
      </c>
      <c r="EA54" s="15">
        <f>DZ54*0.016329</f>
        <v>21.163572128069898</v>
      </c>
      <c r="EB54" s="8">
        <f t="shared" si="51"/>
        <v>1274.9091897109831</v>
      </c>
      <c r="EC54" s="8">
        <f t="shared" si="99"/>
        <v>1066.9452571268753</v>
      </c>
      <c r="ED54">
        <v>9.1107229149081643</v>
      </c>
      <c r="EE54">
        <f t="shared" si="52"/>
        <v>1076.0559800417834</v>
      </c>
      <c r="EF54" s="15">
        <f>EE54*0.016329</f>
        <v>17.570918098102283</v>
      </c>
      <c r="EG54" s="8">
        <f t="shared" si="53"/>
        <v>1058.4850619436811</v>
      </c>
      <c r="EH54" s="8">
        <f t="shared" si="100"/>
        <v>1058.9408520316385</v>
      </c>
      <c r="EI54">
        <v>8.5413027327264039</v>
      </c>
      <c r="EJ54">
        <f t="shared" si="54"/>
        <v>1067.4821547643649</v>
      </c>
      <c r="EK54" s="15">
        <f>EJ54*0.016329</f>
        <v>17.430916105147315</v>
      </c>
      <c r="EL54" s="8">
        <f t="shared" si="55"/>
        <v>1050.0512386592175</v>
      </c>
      <c r="EM54" s="8">
        <f t="shared" si="101"/>
        <v>1050.8971398508797</v>
      </c>
      <c r="EN54">
        <v>8.0074713119310026</v>
      </c>
      <c r="EO54">
        <f t="shared" si="56"/>
        <v>1058.9046111628109</v>
      </c>
      <c r="EP54" s="15">
        <f>EO54*0.016329</f>
        <v>17.290853395677537</v>
      </c>
      <c r="EQ54" s="8">
        <f t="shared" si="57"/>
        <v>1041.6137577671334</v>
      </c>
      <c r="ER54" s="8">
        <f t="shared" si="102"/>
        <v>967.06510644319167</v>
      </c>
      <c r="ES54">
        <v>7.5070043549353169</v>
      </c>
      <c r="ET54">
        <f t="shared" si="58"/>
        <v>974.57211079812703</v>
      </c>
      <c r="EU54" s="15">
        <f>ET54*0.016329</f>
        <v>15.913787997222617</v>
      </c>
      <c r="EV54" s="8">
        <f t="shared" si="59"/>
        <v>958.65832280090444</v>
      </c>
      <c r="EW54" s="8">
        <f t="shared" si="103"/>
        <v>958.68971732068053</v>
      </c>
      <c r="EX54">
        <v>7.0378165827518604</v>
      </c>
      <c r="EY54">
        <f t="shared" si="60"/>
        <v>965.72753390343235</v>
      </c>
      <c r="EZ54" s="15">
        <f>EY54*0.016329</f>
        <v>15.769364901109146</v>
      </c>
      <c r="FA54" s="8">
        <f t="shared" si="61"/>
        <v>949.95816900232319</v>
      </c>
      <c r="FB54" s="8">
        <f t="shared" si="104"/>
        <v>850.39269680796554</v>
      </c>
      <c r="FC54">
        <v>5.2194521420073778</v>
      </c>
      <c r="FD54">
        <f t="shared" si="62"/>
        <v>855.61214894997295</v>
      </c>
      <c r="FE54" s="15">
        <f>FD54*0.016329</f>
        <v>13.971290780204107</v>
      </c>
      <c r="FF54" s="8">
        <f t="shared" si="63"/>
        <v>841.64085816976888</v>
      </c>
      <c r="FG54" s="8">
        <f t="shared" si="105"/>
        <v>848.03942633329621</v>
      </c>
      <c r="FH54">
        <v>4.8932363831319163</v>
      </c>
      <c r="FI54">
        <f t="shared" si="64"/>
        <v>852.93266271642813</v>
      </c>
      <c r="FJ54" s="15">
        <f>FI54*0.016329</f>
        <v>13.927537449496555</v>
      </c>
      <c r="FK54" s="8">
        <f t="shared" si="65"/>
        <v>839.0051252669316</v>
      </c>
      <c r="FL54" s="8">
        <f t="shared" si="106"/>
        <v>846.50832187013032</v>
      </c>
      <c r="FM54">
        <v>4.5874091091861722</v>
      </c>
      <c r="FN54">
        <f t="shared" si="66"/>
        <v>851.0957309793165</v>
      </c>
      <c r="FO54" s="15">
        <f>FN54*0.016329</f>
        <v>13.897542191161259</v>
      </c>
      <c r="FP54" s="8">
        <f t="shared" si="67"/>
        <v>837.19818878815522</v>
      </c>
      <c r="FQ54" s="8">
        <f t="shared" si="107"/>
        <v>857.9881290471036</v>
      </c>
      <c r="FR54">
        <v>4.3006960398620375</v>
      </c>
      <c r="FS54">
        <f t="shared" si="68"/>
        <v>862.28882508696563</v>
      </c>
      <c r="FT54" s="15">
        <f>FS54*0.016329</f>
        <v>14.080314224845061</v>
      </c>
      <c r="FU54" s="8">
        <f t="shared" si="69"/>
        <v>848.20851086212053</v>
      </c>
      <c r="FV54" s="8">
        <f t="shared" si="108"/>
        <v>864.46393043003013</v>
      </c>
      <c r="FW54">
        <v>4.0319025373706596</v>
      </c>
      <c r="FX54">
        <f t="shared" si="70"/>
        <v>868.49583296740082</v>
      </c>
      <c r="FY54" s="15">
        <f>FX54*0.016329</f>
        <v>14.181668456524688</v>
      </c>
      <c r="FZ54" s="8">
        <f t="shared" si="71"/>
        <v>854.31416451087614</v>
      </c>
      <c r="GA54" s="8">
        <f t="shared" si="109"/>
        <v>863.28019112857294</v>
      </c>
      <c r="GB54">
        <v>3.7031159026922955</v>
      </c>
      <c r="GC54">
        <f t="shared" si="72"/>
        <v>866.98330703126521</v>
      </c>
      <c r="GD54" s="15">
        <f>GC54*0.016329</f>
        <v>14.156970420513529</v>
      </c>
      <c r="GE54" s="8">
        <f t="shared" si="73"/>
        <v>852.8263366107517</v>
      </c>
      <c r="GF54" s="8">
        <f t="shared" si="110"/>
        <v>870.32936402906478</v>
      </c>
    </row>
    <row r="55" spans="1:188" x14ac:dyDescent="0.3">
      <c r="A55" s="15">
        <v>69</v>
      </c>
      <c r="C55">
        <v>5626</v>
      </c>
      <c r="D55" s="12">
        <v>90</v>
      </c>
      <c r="E55">
        <f t="shared" si="0"/>
        <v>5716</v>
      </c>
      <c r="F55" s="15">
        <f>E55*0.016329</f>
        <v>93.336563999999996</v>
      </c>
      <c r="G55" s="8">
        <f t="shared" si="1"/>
        <v>5622.6634359999998</v>
      </c>
      <c r="H55" s="8">
        <f t="shared" si="74"/>
        <v>5622.6634359999998</v>
      </c>
      <c r="I55" s="12">
        <v>90</v>
      </c>
      <c r="J55" s="7">
        <f t="shared" si="2"/>
        <v>5712.6634359999998</v>
      </c>
      <c r="K55" s="15">
        <f>J55*0.016329</f>
        <v>93.282081246443994</v>
      </c>
      <c r="L55" s="8">
        <f t="shared" si="3"/>
        <v>5619.3813547535556</v>
      </c>
      <c r="M55" s="8">
        <f t="shared" si="75"/>
        <v>5619.3813547535556</v>
      </c>
      <c r="N55" s="13">
        <v>90</v>
      </c>
      <c r="O55">
        <f t="shared" si="4"/>
        <v>5709.3813547535556</v>
      </c>
      <c r="P55" s="15">
        <f>O55*0.016329</f>
        <v>93.228488141770811</v>
      </c>
      <c r="Q55" s="8">
        <f t="shared" si="5"/>
        <v>5616.1528666117847</v>
      </c>
      <c r="R55" s="8">
        <f t="shared" si="76"/>
        <v>5615.2010580569649</v>
      </c>
      <c r="S55" s="13">
        <v>90</v>
      </c>
      <c r="T55">
        <f t="shared" si="6"/>
        <v>5705.2010580569649</v>
      </c>
      <c r="U55" s="15">
        <f>T55*0.016329</f>
        <v>93.160228077012178</v>
      </c>
      <c r="V55" s="8">
        <f t="shared" si="7"/>
        <v>5612.0408299799528</v>
      </c>
      <c r="W55" s="8">
        <f t="shared" si="77"/>
        <v>5612.0408299799528</v>
      </c>
      <c r="X55" s="13">
        <v>90</v>
      </c>
      <c r="Y55">
        <f t="shared" si="8"/>
        <v>5702.0408299799528</v>
      </c>
      <c r="Z55" s="15">
        <f>Y55*0.016329</f>
        <v>93.108624712742653</v>
      </c>
      <c r="AA55" s="8">
        <f t="shared" si="9"/>
        <v>5608.9322052672105</v>
      </c>
      <c r="AB55" s="8">
        <f t="shared" si="78"/>
        <v>5063.2206761841962</v>
      </c>
      <c r="AC55" s="13">
        <v>90</v>
      </c>
      <c r="AD55">
        <f t="shared" si="10"/>
        <v>5153.2206761841962</v>
      </c>
      <c r="AE55" s="15">
        <f>AD55*0.016329</f>
        <v>84.146940421411742</v>
      </c>
      <c r="AF55" s="8">
        <f t="shared" si="11"/>
        <v>5069.0737357627841</v>
      </c>
      <c r="AG55" s="8">
        <f t="shared" si="79"/>
        <v>5153.8894633566179</v>
      </c>
      <c r="AH55" s="13">
        <v>90</v>
      </c>
      <c r="AI55">
        <f t="shared" si="12"/>
        <v>5243.8894633566179</v>
      </c>
      <c r="AJ55" s="15">
        <f>AI55*0.016329</f>
        <v>85.627471047150209</v>
      </c>
      <c r="AK55" s="8">
        <f t="shared" si="13"/>
        <v>5158.261992309468</v>
      </c>
      <c r="AL55" s="8">
        <f t="shared" si="80"/>
        <v>5242.7416975800625</v>
      </c>
      <c r="AM55" s="13">
        <v>90</v>
      </c>
      <c r="AN55">
        <f t="shared" si="14"/>
        <v>5332.7416975800625</v>
      </c>
      <c r="AO55" s="15">
        <f>AN55*0.016329</f>
        <v>87.078339179784834</v>
      </c>
      <c r="AP55" s="8">
        <f t="shared" si="15"/>
        <v>5245.6633584002775</v>
      </c>
      <c r="AQ55" s="8">
        <f t="shared" si="81"/>
        <v>5225.6730129469161</v>
      </c>
      <c r="AR55" s="12">
        <v>81</v>
      </c>
      <c r="AS55">
        <f t="shared" si="16"/>
        <v>5306.6730129469161</v>
      </c>
      <c r="AT55" s="15">
        <f>AS55*0.016329</f>
        <v>86.652663628410195</v>
      </c>
      <c r="AU55" s="8">
        <f t="shared" si="17"/>
        <v>5220.0203493185063</v>
      </c>
      <c r="AV55" s="8">
        <f t="shared" si="82"/>
        <v>5199.9222492590579</v>
      </c>
      <c r="AW55" s="12">
        <v>56.699999999999996</v>
      </c>
      <c r="AX55">
        <f t="shared" si="18"/>
        <v>5256.6222492590578</v>
      </c>
      <c r="AY55" s="15">
        <f>AX55*0.016329</f>
        <v>85.835384708151153</v>
      </c>
      <c r="AZ55" s="8">
        <f t="shared" si="19"/>
        <v>5170.786864550907</v>
      </c>
      <c r="BA55" s="8">
        <f t="shared" si="83"/>
        <v>3475.4785921825442</v>
      </c>
      <c r="BB55" s="12">
        <v>39.690000000000005</v>
      </c>
      <c r="BC55">
        <f t="shared" si="20"/>
        <v>3515.1685921825442</v>
      </c>
      <c r="BD55" s="15">
        <f>BC55*0.016329</f>
        <v>57.399187941748764</v>
      </c>
      <c r="BE55" s="8">
        <f t="shared" si="21"/>
        <v>3457.7694042407957</v>
      </c>
      <c r="BF55" s="8">
        <f t="shared" si="84"/>
        <v>3458.2597489560308</v>
      </c>
      <c r="BG55">
        <v>27.783000000000005</v>
      </c>
      <c r="BH55">
        <f t="shared" si="22"/>
        <v>3486.0427489560307</v>
      </c>
      <c r="BI55" s="15">
        <f>BH55*0.016329</f>
        <v>56.923592047703025</v>
      </c>
      <c r="BJ55" s="8">
        <f t="shared" si="23"/>
        <v>3429.1191569083276</v>
      </c>
      <c r="BK55" s="8">
        <f t="shared" si="85"/>
        <v>3558.1013268349725</v>
      </c>
      <c r="BL55">
        <v>32.197409999999991</v>
      </c>
      <c r="BM55">
        <f t="shared" si="24"/>
        <v>3590.2987368349723</v>
      </c>
      <c r="BN55" s="15">
        <f>BM55*0.016329</f>
        <v>58.625988073778259</v>
      </c>
      <c r="BO55" s="8">
        <f t="shared" si="25"/>
        <v>3531.6727487611938</v>
      </c>
      <c r="BP55" s="8">
        <f t="shared" si="86"/>
        <v>3478.5311497564862</v>
      </c>
      <c r="BQ55">
        <v>22.538186999999997</v>
      </c>
      <c r="BR55">
        <f t="shared" si="26"/>
        <v>3501.0693367564863</v>
      </c>
      <c r="BS55" s="15">
        <f>BR55*0.016329</f>
        <v>57.168961199896664</v>
      </c>
      <c r="BT55" s="8">
        <f t="shared" si="27"/>
        <v>3443.9003755565896</v>
      </c>
      <c r="BU55" s="8">
        <f t="shared" si="87"/>
        <v>3390.7361655746549</v>
      </c>
      <c r="BV55">
        <v>15.776730899999997</v>
      </c>
      <c r="BW55">
        <f t="shared" si="28"/>
        <v>3406.512896474655</v>
      </c>
      <c r="BX55" s="15">
        <f>BW55*0.016329</f>
        <v>55.624949086534642</v>
      </c>
      <c r="BY55" s="8">
        <f t="shared" si="29"/>
        <v>3350.8879473881202</v>
      </c>
      <c r="BZ55" s="8">
        <f t="shared" si="88"/>
        <v>2372.6115623221121</v>
      </c>
      <c r="CA55">
        <v>11.043711629999999</v>
      </c>
      <c r="CB55">
        <f t="shared" si="30"/>
        <v>2383.6552739521121</v>
      </c>
      <c r="CC55" s="15">
        <f>CB55*0.016329</f>
        <v>38.922706968364039</v>
      </c>
      <c r="CD55" s="8">
        <f t="shared" si="31"/>
        <v>2344.7325669837483</v>
      </c>
      <c r="CE55" s="8">
        <f t="shared" si="89"/>
        <v>2385.9955541295863</v>
      </c>
      <c r="CF55">
        <v>10.353479653124998</v>
      </c>
      <c r="CG55">
        <f t="shared" si="32"/>
        <v>2396.3490337827111</v>
      </c>
      <c r="CH55" s="15">
        <f>CG55*0.016329</f>
        <v>39.129983372637888</v>
      </c>
      <c r="CI55" s="8">
        <f t="shared" si="33"/>
        <v>2357.2190504100731</v>
      </c>
      <c r="CJ55" s="8">
        <f t="shared" si="90"/>
        <v>2707.924068215742</v>
      </c>
      <c r="CK55">
        <v>17.545326257812498</v>
      </c>
      <c r="CL55">
        <f t="shared" si="34"/>
        <v>2725.4693944735545</v>
      </c>
      <c r="CM55" s="15">
        <f>CL55*0.016329</f>
        <v>44.504189742358669</v>
      </c>
      <c r="CN55" s="8">
        <f t="shared" si="35"/>
        <v>2680.9652047311961</v>
      </c>
      <c r="CO55" s="8">
        <f t="shared" si="91"/>
        <v>2698.4687614059899</v>
      </c>
      <c r="CP55">
        <v>16.448743366699215</v>
      </c>
      <c r="CQ55">
        <f t="shared" si="36"/>
        <v>2714.917504772689</v>
      </c>
      <c r="CR55" s="15">
        <f>CQ55*0.016329</f>
        <v>44.331887935433237</v>
      </c>
      <c r="CS55" s="8">
        <f t="shared" si="37"/>
        <v>2670.5856168372557</v>
      </c>
      <c r="CT55" s="8">
        <f t="shared" si="92"/>
        <v>2689.6452477312696</v>
      </c>
      <c r="CU55">
        <v>15.420696906280517</v>
      </c>
      <c r="CV55">
        <f t="shared" si="38"/>
        <v>2705.0659446375503</v>
      </c>
      <c r="CW55" s="15">
        <f>CV55*0.016329</f>
        <v>44.171021809986556</v>
      </c>
      <c r="CX55" s="8">
        <f t="shared" si="39"/>
        <v>2660.8949228275637</v>
      </c>
      <c r="CY55" s="8">
        <f t="shared" si="93"/>
        <v>1961.2346743592818</v>
      </c>
      <c r="CZ55">
        <v>14.456903349637985</v>
      </c>
      <c r="DA55">
        <f t="shared" si="40"/>
        <v>1975.6915777089198</v>
      </c>
      <c r="DB55" s="15">
        <f>DA55*0.016329</f>
        <v>32.26106777240895</v>
      </c>
      <c r="DC55" s="8">
        <f t="shared" si="41"/>
        <v>1943.4305099365108</v>
      </c>
      <c r="DD55" s="8">
        <f t="shared" si="94"/>
        <v>1943.1511523325601</v>
      </c>
      <c r="DE55">
        <v>13.553346890285612</v>
      </c>
      <c r="DF55">
        <f t="shared" si="42"/>
        <v>1956.7044992228457</v>
      </c>
      <c r="DG55" s="15">
        <f>DF55*0.016329</f>
        <v>31.951027767809848</v>
      </c>
      <c r="DH55" s="8">
        <f t="shared" si="43"/>
        <v>1924.7534714550359</v>
      </c>
      <c r="DI55" s="8">
        <f t="shared" si="95"/>
        <v>1906.079611792298</v>
      </c>
      <c r="DJ55">
        <v>12.360300111112883</v>
      </c>
      <c r="DK55">
        <f t="shared" si="44"/>
        <v>1918.4399119034108</v>
      </c>
      <c r="DL55" s="15">
        <f>DK55*0.016329</f>
        <v>31.326205321470795</v>
      </c>
      <c r="DM55" s="8">
        <f t="shared" si="45"/>
        <v>1887.1137065819401</v>
      </c>
      <c r="DN55" s="8">
        <f t="shared" si="96"/>
        <v>1888.423792986953</v>
      </c>
      <c r="DO55">
        <v>11.587781354168328</v>
      </c>
      <c r="DP55">
        <f t="shared" si="46"/>
        <v>1900.0115743411213</v>
      </c>
      <c r="DQ55" s="15">
        <f>DP55*0.016329</f>
        <v>31.025288997416169</v>
      </c>
      <c r="DR55" s="8">
        <f t="shared" si="47"/>
        <v>1868.9862853437053</v>
      </c>
      <c r="DS55" s="8">
        <f t="shared" si="97"/>
        <v>1871.5517896434915</v>
      </c>
      <c r="DT55">
        <v>10.863545019532808</v>
      </c>
      <c r="DU55">
        <f t="shared" si="48"/>
        <v>1882.4153346630242</v>
      </c>
      <c r="DV55" s="15">
        <f>DU55*0.016329</f>
        <v>30.737959999712523</v>
      </c>
      <c r="DW55" s="8">
        <f t="shared" si="49"/>
        <v>1851.6773746633116</v>
      </c>
      <c r="DX55" s="8">
        <f t="shared" si="98"/>
        <v>1296.7846425713383</v>
      </c>
      <c r="DY55">
        <v>10.184573455812007</v>
      </c>
      <c r="DZ55">
        <f t="shared" si="50"/>
        <v>1306.9692160271502</v>
      </c>
      <c r="EA55" s="15">
        <f>DZ55*0.016329</f>
        <v>21.341500328507337</v>
      </c>
      <c r="EB55" s="8">
        <f t="shared" si="51"/>
        <v>1285.6277156986428</v>
      </c>
      <c r="EC55" s="8">
        <f t="shared" si="99"/>
        <v>1274.9091897109831</v>
      </c>
      <c r="ED55">
        <v>9.5480376148237571</v>
      </c>
      <c r="EE55">
        <f t="shared" si="52"/>
        <v>1284.4572273258068</v>
      </c>
      <c r="EF55" s="15">
        <f>EE55*0.016329</f>
        <v>20.973902065003099</v>
      </c>
      <c r="EG55" s="8">
        <f t="shared" si="53"/>
        <v>1263.4833252608037</v>
      </c>
      <c r="EH55" s="8">
        <f t="shared" si="100"/>
        <v>1058.4850619436811</v>
      </c>
      <c r="EI55">
        <v>6.3775060404357138</v>
      </c>
      <c r="EJ55">
        <f t="shared" si="54"/>
        <v>1064.8625679841168</v>
      </c>
      <c r="EK55" s="15">
        <f>EJ55*0.016329</f>
        <v>17.388140872612642</v>
      </c>
      <c r="EL55" s="8">
        <f t="shared" si="55"/>
        <v>1047.4744271115042</v>
      </c>
      <c r="EM55" s="8">
        <f t="shared" si="101"/>
        <v>1050.0512386592175</v>
      </c>
      <c r="EN55">
        <v>5.9789119129084831</v>
      </c>
      <c r="EO55">
        <f t="shared" si="56"/>
        <v>1056.0301505721259</v>
      </c>
      <c r="EP55" s="15">
        <f>EO55*0.016329</f>
        <v>17.243916328692244</v>
      </c>
      <c r="EQ55" s="8">
        <f t="shared" si="57"/>
        <v>1038.7862342434337</v>
      </c>
      <c r="ER55" s="8">
        <f t="shared" si="102"/>
        <v>1041.6137577671334</v>
      </c>
      <c r="ES55">
        <v>5.6052299183517027</v>
      </c>
      <c r="ET55">
        <f t="shared" si="58"/>
        <v>1047.218987685485</v>
      </c>
      <c r="EU55" s="15">
        <f>ET55*0.016329</f>
        <v>17.100038849916285</v>
      </c>
      <c r="EV55" s="8">
        <f t="shared" si="59"/>
        <v>1030.1189488355687</v>
      </c>
      <c r="EW55" s="8">
        <f t="shared" si="103"/>
        <v>958.65832280090444</v>
      </c>
      <c r="EX55">
        <v>5.2549030484547226</v>
      </c>
      <c r="EY55">
        <f t="shared" si="60"/>
        <v>963.91322584935915</v>
      </c>
      <c r="EZ55" s="15">
        <f>EY55*0.016329</f>
        <v>15.739739064894186</v>
      </c>
      <c r="FA55" s="8">
        <f t="shared" si="61"/>
        <v>948.17348678446501</v>
      </c>
      <c r="FB55" s="8">
        <f t="shared" si="104"/>
        <v>949.95816900232319</v>
      </c>
      <c r="FC55">
        <v>4.9264716079263033</v>
      </c>
      <c r="FD55">
        <f t="shared" si="62"/>
        <v>954.88464061024945</v>
      </c>
      <c r="FE55" s="15">
        <f>FD55*0.016329</f>
        <v>15.592311296524763</v>
      </c>
      <c r="FF55" s="8">
        <f t="shared" si="63"/>
        <v>939.29232931372474</v>
      </c>
      <c r="FG55" s="8">
        <f t="shared" si="105"/>
        <v>841.64085816976888</v>
      </c>
      <c r="FH55">
        <v>3.6536164994051652</v>
      </c>
      <c r="FI55">
        <f t="shared" si="64"/>
        <v>845.29447466917406</v>
      </c>
      <c r="FJ55" s="15">
        <f>FI55*0.016329</f>
        <v>13.802813476872943</v>
      </c>
      <c r="FK55" s="8">
        <f t="shared" si="65"/>
        <v>831.49166119230108</v>
      </c>
      <c r="FL55" s="8">
        <f t="shared" si="106"/>
        <v>839.0051252669316</v>
      </c>
      <c r="FM55">
        <v>3.4252654681923409</v>
      </c>
      <c r="FN55">
        <f t="shared" si="66"/>
        <v>842.43039073512398</v>
      </c>
      <c r="FO55" s="15">
        <f>FN55*0.016329</f>
        <v>13.756045850313839</v>
      </c>
      <c r="FP55" s="8">
        <f t="shared" si="67"/>
        <v>828.67434488481013</v>
      </c>
      <c r="FQ55" s="8">
        <f t="shared" si="107"/>
        <v>837.19818878815522</v>
      </c>
      <c r="FR55">
        <v>3.2111863764303208</v>
      </c>
      <c r="FS55">
        <f t="shared" si="68"/>
        <v>840.40937516458553</v>
      </c>
      <c r="FT55" s="15">
        <f>FS55*0.016329</f>
        <v>13.723044687062517</v>
      </c>
      <c r="FU55" s="8">
        <f t="shared" si="69"/>
        <v>826.68633047752303</v>
      </c>
      <c r="FV55" s="8">
        <f t="shared" si="108"/>
        <v>848.20851086212053</v>
      </c>
      <c r="FW55">
        <v>3.0104872279034267</v>
      </c>
      <c r="FX55">
        <f t="shared" si="70"/>
        <v>851.218998090024</v>
      </c>
      <c r="FY55" s="15">
        <f>FX55*0.016329</f>
        <v>13.899555019812002</v>
      </c>
      <c r="FZ55" s="8">
        <f t="shared" si="71"/>
        <v>837.31944307021195</v>
      </c>
      <c r="GA55" s="8">
        <f t="shared" si="109"/>
        <v>854.31416451087614</v>
      </c>
      <c r="GB55">
        <v>2.8223317761594617</v>
      </c>
      <c r="GC55">
        <f t="shared" si="72"/>
        <v>857.13649628703558</v>
      </c>
      <c r="GD55" s="15">
        <f>GC55*0.016329</f>
        <v>13.996181847871004</v>
      </c>
      <c r="GE55" s="8">
        <f t="shared" si="73"/>
        <v>843.14031443916463</v>
      </c>
      <c r="GF55" s="8">
        <f t="shared" si="110"/>
        <v>852.8263366107517</v>
      </c>
    </row>
    <row r="56" spans="1:188" x14ac:dyDescent="0.3">
      <c r="A56" s="17">
        <v>70</v>
      </c>
      <c r="B56" s="32">
        <v>30165</v>
      </c>
      <c r="C56">
        <v>6033</v>
      </c>
      <c r="E56">
        <f t="shared" si="0"/>
        <v>6033</v>
      </c>
      <c r="F56" s="17">
        <f>E56*0.026504</f>
        <v>159.89863199999999</v>
      </c>
      <c r="G56" s="8">
        <f t="shared" si="1"/>
        <v>5873.1013679999996</v>
      </c>
      <c r="H56" s="8">
        <f t="shared" si="74"/>
        <v>5622.6634359999998</v>
      </c>
      <c r="J56" s="7">
        <f t="shared" si="2"/>
        <v>5622.6634359999998</v>
      </c>
      <c r="K56" s="17">
        <f>J56*0.026504</f>
        <v>149.02307170774398</v>
      </c>
      <c r="L56" s="8">
        <f t="shared" si="3"/>
        <v>5473.640364292256</v>
      </c>
      <c r="M56" s="8">
        <f t="shared" si="75"/>
        <v>5619.3813547535556</v>
      </c>
      <c r="O56">
        <f t="shared" si="4"/>
        <v>5619.3813547535556</v>
      </c>
      <c r="P56" s="17">
        <f>O56*0.026504</f>
        <v>148.93608342638822</v>
      </c>
      <c r="Q56" s="8">
        <f t="shared" si="5"/>
        <v>5470.4452713271676</v>
      </c>
      <c r="R56" s="8">
        <f t="shared" si="76"/>
        <v>5616.1528666117847</v>
      </c>
      <c r="T56">
        <f t="shared" si="6"/>
        <v>5616.1528666117847</v>
      </c>
      <c r="U56" s="17">
        <f>T56*0.026504</f>
        <v>148.85051557667873</v>
      </c>
      <c r="V56" s="8">
        <f t="shared" si="7"/>
        <v>5467.3023510351059</v>
      </c>
      <c r="W56" s="8">
        <f t="shared" si="77"/>
        <v>5612.0408299799528</v>
      </c>
      <c r="Y56">
        <f t="shared" si="8"/>
        <v>5612.0408299799528</v>
      </c>
      <c r="Z56" s="17">
        <f>Y56*0.026504</f>
        <v>148.74153015778867</v>
      </c>
      <c r="AA56" s="8">
        <f t="shared" si="9"/>
        <v>5463.2992998221644</v>
      </c>
      <c r="AB56" s="8">
        <f t="shared" si="78"/>
        <v>5608.9322052672105</v>
      </c>
      <c r="AD56">
        <f t="shared" si="10"/>
        <v>5608.9322052672105</v>
      </c>
      <c r="AE56" s="17">
        <f>AD56*0.026504</f>
        <v>148.65913916840213</v>
      </c>
      <c r="AF56" s="8">
        <f t="shared" si="11"/>
        <v>5460.2730660988082</v>
      </c>
      <c r="AG56" s="8">
        <f t="shared" si="79"/>
        <v>5069.0737357627841</v>
      </c>
      <c r="AI56">
        <f t="shared" si="12"/>
        <v>5069.0737357627841</v>
      </c>
      <c r="AJ56" s="17">
        <f>AI56*0.026504</f>
        <v>134.35073029265683</v>
      </c>
      <c r="AK56" s="8">
        <f t="shared" si="13"/>
        <v>4934.7230054701276</v>
      </c>
      <c r="AL56" s="8">
        <f t="shared" si="80"/>
        <v>5158.261992309468</v>
      </c>
      <c r="AN56">
        <f t="shared" si="14"/>
        <v>5158.261992309468</v>
      </c>
      <c r="AO56" s="17">
        <f>AN56*0.026504</f>
        <v>136.71457584417013</v>
      </c>
      <c r="AP56" s="8">
        <f t="shared" si="15"/>
        <v>5021.5474164652978</v>
      </c>
      <c r="AQ56" s="8">
        <f t="shared" si="81"/>
        <v>5245.6633584002775</v>
      </c>
      <c r="AR56" s="12">
        <v>81</v>
      </c>
      <c r="AS56">
        <f t="shared" si="16"/>
        <v>5326.6633584002775</v>
      </c>
      <c r="AT56" s="17">
        <f>AS56*0.026504</f>
        <v>141.17788565104095</v>
      </c>
      <c r="AU56" s="8">
        <f t="shared" si="17"/>
        <v>5185.4854727492366</v>
      </c>
      <c r="AV56" s="8">
        <f t="shared" si="82"/>
        <v>5220.0203493185063</v>
      </c>
      <c r="AW56" s="12">
        <v>56.699999999999996</v>
      </c>
      <c r="AX56">
        <f t="shared" si="18"/>
        <v>5276.7203493185061</v>
      </c>
      <c r="AY56" s="17">
        <f>AX56*0.026504</f>
        <v>139.8541961383377</v>
      </c>
      <c r="AZ56" s="8">
        <f t="shared" si="19"/>
        <v>5136.8661531801681</v>
      </c>
      <c r="BA56" s="8">
        <f t="shared" si="83"/>
        <v>5170.786864550907</v>
      </c>
      <c r="BB56" s="12">
        <v>39.690000000000005</v>
      </c>
      <c r="BC56">
        <f t="shared" si="20"/>
        <v>5210.4768645509066</v>
      </c>
      <c r="BD56" s="17">
        <f>BC56*0.026504</f>
        <v>138.09847881805723</v>
      </c>
      <c r="BE56" s="8">
        <f t="shared" si="21"/>
        <v>5072.378385732849</v>
      </c>
      <c r="BF56" s="8">
        <f t="shared" si="84"/>
        <v>3457.7694042407957</v>
      </c>
      <c r="BG56">
        <v>27.783000000000005</v>
      </c>
      <c r="BH56">
        <f t="shared" si="22"/>
        <v>3485.5524042407956</v>
      </c>
      <c r="BI56" s="17">
        <f>BH56*0.026504</f>
        <v>92.381080921998048</v>
      </c>
      <c r="BJ56" s="8">
        <f t="shared" si="23"/>
        <v>3393.1713233187975</v>
      </c>
      <c r="BK56" s="8">
        <f t="shared" si="85"/>
        <v>3429.1191569083276</v>
      </c>
      <c r="BL56">
        <v>19.448100000000004</v>
      </c>
      <c r="BM56">
        <f t="shared" si="24"/>
        <v>3448.5672569083276</v>
      </c>
      <c r="BN56" s="17">
        <f>BM56*0.026504</f>
        <v>91.400826577098314</v>
      </c>
      <c r="BO56" s="8">
        <f t="shared" si="25"/>
        <v>3357.1664303312291</v>
      </c>
      <c r="BP56" s="8">
        <f t="shared" si="86"/>
        <v>3531.6727487611938</v>
      </c>
      <c r="BQ56">
        <v>22.538186999999997</v>
      </c>
      <c r="BR56">
        <f t="shared" si="26"/>
        <v>3554.2109357611939</v>
      </c>
      <c r="BS56" s="17">
        <f>BR56*0.026504</f>
        <v>94.200806641414687</v>
      </c>
      <c r="BT56" s="8">
        <f t="shared" si="27"/>
        <v>3460.0101291197793</v>
      </c>
      <c r="BU56" s="8">
        <f t="shared" si="87"/>
        <v>3443.9003755565896</v>
      </c>
      <c r="BV56">
        <v>15.776730899999997</v>
      </c>
      <c r="BW56">
        <f t="shared" si="28"/>
        <v>3459.6771064565896</v>
      </c>
      <c r="BX56" s="17">
        <f>BW56*0.026504</f>
        <v>91.695282029525444</v>
      </c>
      <c r="BY56" s="8">
        <f t="shared" si="29"/>
        <v>3367.9818244270641</v>
      </c>
      <c r="BZ56" s="8">
        <f t="shared" si="88"/>
        <v>3350.8879473881202</v>
      </c>
      <c r="CA56">
        <v>11.043711629999999</v>
      </c>
      <c r="CB56">
        <f t="shared" si="30"/>
        <v>3361.9316590181202</v>
      </c>
      <c r="CC56" s="17">
        <f>CB56*0.026504</f>
        <v>89.10463669061626</v>
      </c>
      <c r="CD56" s="8">
        <f t="shared" si="31"/>
        <v>3272.827022327504</v>
      </c>
      <c r="CE56" s="8">
        <f t="shared" si="89"/>
        <v>2344.7325669837483</v>
      </c>
      <c r="CF56">
        <v>7.7305981409999998</v>
      </c>
      <c r="CG56">
        <f t="shared" si="32"/>
        <v>2352.4631651247482</v>
      </c>
      <c r="CH56" s="17">
        <f>CG56*0.026504</f>
        <v>62.349683728466324</v>
      </c>
      <c r="CI56" s="8">
        <f t="shared" si="33"/>
        <v>2290.1134813962817</v>
      </c>
      <c r="CJ56" s="8">
        <f t="shared" si="90"/>
        <v>2357.2190504100731</v>
      </c>
      <c r="CK56">
        <v>7.2474357571874979</v>
      </c>
      <c r="CL56">
        <f t="shared" si="34"/>
        <v>2364.4664861672604</v>
      </c>
      <c r="CM56" s="17">
        <f>CL56*0.026504</f>
        <v>62.667819749377067</v>
      </c>
      <c r="CN56" s="8">
        <f t="shared" si="35"/>
        <v>2301.7986664178834</v>
      </c>
      <c r="CO56" s="8">
        <f t="shared" si="91"/>
        <v>2680.9652047311961</v>
      </c>
      <c r="CP56">
        <v>12.281728380468747</v>
      </c>
      <c r="CQ56">
        <f t="shared" si="36"/>
        <v>2693.2469331116649</v>
      </c>
      <c r="CR56" s="17">
        <f>CQ56*0.026504</f>
        <v>71.381816715191562</v>
      </c>
      <c r="CS56" s="8">
        <f t="shared" si="37"/>
        <v>2621.8651163964732</v>
      </c>
      <c r="CT56" s="8">
        <f t="shared" si="92"/>
        <v>2670.5856168372557</v>
      </c>
      <c r="CU56">
        <v>11.514120356689451</v>
      </c>
      <c r="CV56">
        <f t="shared" si="38"/>
        <v>2682.0997371939452</v>
      </c>
      <c r="CW56" s="17">
        <f>CV56*0.026504</f>
        <v>71.08637143458833</v>
      </c>
      <c r="CX56" s="8">
        <f t="shared" si="39"/>
        <v>2611.0133657593569</v>
      </c>
      <c r="CY56" s="8">
        <f t="shared" si="93"/>
        <v>2660.8949228275637</v>
      </c>
      <c r="CZ56">
        <v>10.794487834396362</v>
      </c>
      <c r="DA56">
        <f t="shared" si="40"/>
        <v>2671.6894106619602</v>
      </c>
      <c r="DB56" s="17">
        <f>DA56*0.026504</f>
        <v>70.810456140184598</v>
      </c>
      <c r="DC56" s="8">
        <f t="shared" si="41"/>
        <v>2600.8789545217755</v>
      </c>
      <c r="DD56" s="8">
        <f t="shared" si="94"/>
        <v>1943.4305099365108</v>
      </c>
      <c r="DE56">
        <v>10.119832344746591</v>
      </c>
      <c r="DF56">
        <f t="shared" si="42"/>
        <v>1953.5503422812574</v>
      </c>
      <c r="DG56" s="17">
        <f>DF56*0.026504</f>
        <v>51.776898271822446</v>
      </c>
      <c r="DH56" s="8">
        <f t="shared" si="43"/>
        <v>1901.773444009435</v>
      </c>
      <c r="DI56" s="8">
        <f t="shared" si="95"/>
        <v>1924.7534714550359</v>
      </c>
      <c r="DJ56">
        <v>9.4873428231999295</v>
      </c>
      <c r="DK56">
        <f t="shared" si="44"/>
        <v>1934.2408142782358</v>
      </c>
      <c r="DL56" s="17">
        <f>DK56*0.026504</f>
        <v>51.265118541630365</v>
      </c>
      <c r="DM56" s="8">
        <f t="shared" si="45"/>
        <v>1882.9756957366055</v>
      </c>
      <c r="DN56" s="8">
        <f t="shared" si="96"/>
        <v>1887.1137065819401</v>
      </c>
      <c r="DO56">
        <v>8.6522100777790172</v>
      </c>
      <c r="DP56">
        <f t="shared" si="46"/>
        <v>1895.7659166597191</v>
      </c>
      <c r="DQ56" s="17">
        <f>DP56*0.026504</f>
        <v>50.245379855149196</v>
      </c>
      <c r="DR56" s="8">
        <f t="shared" si="47"/>
        <v>1845.5205368045699</v>
      </c>
      <c r="DS56" s="8">
        <f t="shared" si="97"/>
        <v>1868.9862853437053</v>
      </c>
      <c r="DT56">
        <v>8.1114469479178286</v>
      </c>
      <c r="DU56">
        <f t="shared" si="48"/>
        <v>1877.0977322916231</v>
      </c>
      <c r="DV56" s="17">
        <f>DU56*0.026504</f>
        <v>49.750598296657181</v>
      </c>
      <c r="DW56" s="8">
        <f t="shared" si="49"/>
        <v>1827.3471339949658</v>
      </c>
      <c r="DX56" s="8">
        <f t="shared" si="98"/>
        <v>1851.6773746633116</v>
      </c>
      <c r="DY56">
        <v>7.6044815136729653</v>
      </c>
      <c r="DZ56">
        <f t="shared" si="50"/>
        <v>1859.2818561769845</v>
      </c>
      <c r="EA56" s="17">
        <f>DZ56*0.026504</f>
        <v>49.278406316114797</v>
      </c>
      <c r="EB56" s="8">
        <f t="shared" si="51"/>
        <v>1810.0034498608698</v>
      </c>
      <c r="EC56" s="8">
        <f t="shared" si="99"/>
        <v>1285.6277156986428</v>
      </c>
      <c r="ED56">
        <v>7.129201419068405</v>
      </c>
      <c r="EE56">
        <f t="shared" si="52"/>
        <v>1292.7569171177111</v>
      </c>
      <c r="EF56" s="17">
        <f>EE56*0.026504</f>
        <v>34.26322933128781</v>
      </c>
      <c r="EG56" s="8">
        <f t="shared" si="53"/>
        <v>1258.4936877864232</v>
      </c>
      <c r="EH56" s="8">
        <f t="shared" si="100"/>
        <v>1263.4833252608037</v>
      </c>
      <c r="EI56">
        <v>6.6836263303766303</v>
      </c>
      <c r="EJ56">
        <f t="shared" si="54"/>
        <v>1270.1669515911804</v>
      </c>
      <c r="EK56" s="17">
        <f>EJ56*0.026504</f>
        <v>33.664504884972644</v>
      </c>
      <c r="EL56" s="8">
        <f t="shared" si="55"/>
        <v>1236.5024467062076</v>
      </c>
      <c r="EM56" s="8">
        <f t="shared" si="101"/>
        <v>1047.4744271115042</v>
      </c>
      <c r="EN56">
        <v>4.4642542283050002</v>
      </c>
      <c r="EO56">
        <f t="shared" si="56"/>
        <v>1051.9386813398091</v>
      </c>
      <c r="EP56" s="17">
        <f>EO56*0.026504</f>
        <v>27.880582810230301</v>
      </c>
      <c r="EQ56" s="8">
        <f t="shared" si="57"/>
        <v>1024.0580985295787</v>
      </c>
      <c r="ER56" s="8">
        <f t="shared" si="102"/>
        <v>1038.7862342434337</v>
      </c>
      <c r="ES56">
        <v>4.185238339035938</v>
      </c>
      <c r="ET56">
        <f t="shared" si="58"/>
        <v>1042.9714725824697</v>
      </c>
      <c r="EU56" s="17">
        <f>ET56*0.026504</f>
        <v>27.642915909325776</v>
      </c>
      <c r="EV56" s="8">
        <f t="shared" si="59"/>
        <v>1015.3285566731439</v>
      </c>
      <c r="EW56" s="8">
        <f t="shared" si="103"/>
        <v>1030.1189488355687</v>
      </c>
      <c r="EX56">
        <v>3.9236609428461913</v>
      </c>
      <c r="EY56">
        <f t="shared" si="60"/>
        <v>1034.042609778415</v>
      </c>
      <c r="EZ56" s="17">
        <f>EY56*0.026504</f>
        <v>27.406265329567113</v>
      </c>
      <c r="FA56" s="8">
        <f t="shared" si="61"/>
        <v>1006.6363444488479</v>
      </c>
      <c r="FB56" s="8">
        <f t="shared" si="104"/>
        <v>948.17348678446501</v>
      </c>
      <c r="FC56">
        <v>3.6784321339183057</v>
      </c>
      <c r="FD56">
        <f t="shared" si="62"/>
        <v>951.85191891838326</v>
      </c>
      <c r="FE56" s="17">
        <f>FD56*0.026504</f>
        <v>25.227883259012831</v>
      </c>
      <c r="FF56" s="8">
        <f t="shared" si="63"/>
        <v>926.62403565937041</v>
      </c>
      <c r="FG56" s="8">
        <f t="shared" si="105"/>
        <v>939.29232931372474</v>
      </c>
      <c r="FH56">
        <v>3.4485301255484124</v>
      </c>
      <c r="FI56">
        <f t="shared" si="64"/>
        <v>942.74085943927309</v>
      </c>
      <c r="FJ56" s="17">
        <f>FI56*0.026504</f>
        <v>24.986403738578495</v>
      </c>
      <c r="FK56" s="8">
        <f t="shared" si="65"/>
        <v>917.75445570069462</v>
      </c>
      <c r="FL56" s="8">
        <f t="shared" si="106"/>
        <v>831.49166119230108</v>
      </c>
      <c r="FM56">
        <v>2.5575315495836155</v>
      </c>
      <c r="FN56">
        <f t="shared" si="66"/>
        <v>834.04919274188467</v>
      </c>
      <c r="FO56" s="17">
        <f>FN56*0.026504</f>
        <v>22.105639804430911</v>
      </c>
      <c r="FP56" s="8">
        <f t="shared" si="67"/>
        <v>811.94355293745377</v>
      </c>
      <c r="FQ56" s="8">
        <f t="shared" si="107"/>
        <v>828.67434488481013</v>
      </c>
      <c r="FR56">
        <v>2.3976858277346387</v>
      </c>
      <c r="FS56">
        <f t="shared" si="68"/>
        <v>831.0720307125448</v>
      </c>
      <c r="FT56" s="17">
        <f>FS56*0.026504</f>
        <v>22.026733102005288</v>
      </c>
      <c r="FU56" s="8">
        <f t="shared" si="69"/>
        <v>809.04529761053948</v>
      </c>
      <c r="FV56" s="8">
        <f t="shared" si="108"/>
        <v>826.68633047752303</v>
      </c>
      <c r="FW56">
        <v>2.2478304635012245</v>
      </c>
      <c r="FX56">
        <f t="shared" si="70"/>
        <v>828.93416094102429</v>
      </c>
      <c r="FY56" s="17">
        <f>FX56*0.026504</f>
        <v>21.970071001580909</v>
      </c>
      <c r="FZ56" s="8">
        <f t="shared" si="71"/>
        <v>806.9640899394434</v>
      </c>
      <c r="GA56" s="8">
        <f t="shared" si="109"/>
        <v>837.31944307021195</v>
      </c>
      <c r="GB56">
        <v>2.1073410595323985</v>
      </c>
      <c r="GC56">
        <f t="shared" si="72"/>
        <v>839.42678412974431</v>
      </c>
      <c r="GD56" s="17">
        <f>GC56*0.026504</f>
        <v>22.248167486574744</v>
      </c>
      <c r="GE56" s="8">
        <f t="shared" si="73"/>
        <v>817.17861664316956</v>
      </c>
      <c r="GF56" s="8">
        <f t="shared" si="110"/>
        <v>843.14031443916463</v>
      </c>
    </row>
    <row r="57" spans="1:188" x14ac:dyDescent="0.3">
      <c r="A57" s="17">
        <v>71</v>
      </c>
      <c r="C57">
        <v>6033</v>
      </c>
      <c r="E57">
        <f t="shared" si="0"/>
        <v>6033</v>
      </c>
      <c r="F57" s="17">
        <f>E57*0.026504</f>
        <v>159.89863199999999</v>
      </c>
      <c r="G57" s="8">
        <f t="shared" si="1"/>
        <v>5873.1013679999996</v>
      </c>
      <c r="H57" s="8">
        <f t="shared" si="74"/>
        <v>5873.1013679999996</v>
      </c>
      <c r="J57" s="7">
        <f t="shared" si="2"/>
        <v>5873.1013679999996</v>
      </c>
      <c r="K57" s="17">
        <f>J57*0.026504</f>
        <v>155.66067865747198</v>
      </c>
      <c r="L57" s="8">
        <f t="shared" si="3"/>
        <v>5717.4406893425275</v>
      </c>
      <c r="M57" s="8">
        <f t="shared" si="75"/>
        <v>5473.640364292256</v>
      </c>
      <c r="O57">
        <f t="shared" si="4"/>
        <v>5473.640364292256</v>
      </c>
      <c r="P57" s="17">
        <f>O57*0.026504</f>
        <v>145.07336421520196</v>
      </c>
      <c r="Q57" s="8">
        <f t="shared" si="5"/>
        <v>5328.5670000770542</v>
      </c>
      <c r="R57" s="8">
        <f t="shared" si="76"/>
        <v>5470.4452713271676</v>
      </c>
      <c r="T57">
        <f t="shared" si="6"/>
        <v>5470.4452713271676</v>
      </c>
      <c r="U57" s="17">
        <f>T57*0.026504</f>
        <v>144.98868147125526</v>
      </c>
      <c r="V57" s="8">
        <f t="shared" si="7"/>
        <v>5325.4565898559122</v>
      </c>
      <c r="W57" s="8">
        <f t="shared" si="77"/>
        <v>5467.3023510351059</v>
      </c>
      <c r="Y57">
        <f t="shared" si="8"/>
        <v>5467.3023510351059</v>
      </c>
      <c r="Z57" s="17">
        <f>Y57*0.026504</f>
        <v>144.90538151183443</v>
      </c>
      <c r="AA57" s="8">
        <f t="shared" si="9"/>
        <v>5322.3969695232718</v>
      </c>
      <c r="AB57" s="8">
        <f t="shared" si="78"/>
        <v>5463.2992998221644</v>
      </c>
      <c r="AD57">
        <f t="shared" si="10"/>
        <v>5463.2992998221644</v>
      </c>
      <c r="AE57" s="17">
        <f>AD57*0.026504</f>
        <v>144.79928464248664</v>
      </c>
      <c r="AF57" s="8">
        <f t="shared" si="11"/>
        <v>5318.5000151796776</v>
      </c>
      <c r="AG57" s="8">
        <f t="shared" si="79"/>
        <v>5460.2730660988082</v>
      </c>
      <c r="AI57">
        <f t="shared" si="12"/>
        <v>5460.2730660988082</v>
      </c>
      <c r="AJ57" s="17">
        <f>AI57*0.026504</f>
        <v>144.71907734388282</v>
      </c>
      <c r="AK57" s="8">
        <f t="shared" si="13"/>
        <v>5315.5539887549257</v>
      </c>
      <c r="AL57" s="8">
        <f t="shared" si="80"/>
        <v>4934.7230054701276</v>
      </c>
      <c r="AN57">
        <f t="shared" si="14"/>
        <v>4934.7230054701276</v>
      </c>
      <c r="AO57" s="17">
        <f>AN57*0.026504</f>
        <v>130.78989853698027</v>
      </c>
      <c r="AP57" s="8">
        <f t="shared" si="15"/>
        <v>4803.9331069331474</v>
      </c>
      <c r="AQ57" s="8">
        <f t="shared" si="81"/>
        <v>5021.5474164652978</v>
      </c>
      <c r="AS57">
        <f t="shared" si="16"/>
        <v>5021.5474164652978</v>
      </c>
      <c r="AT57" s="17">
        <f>AS57*0.026504</f>
        <v>133.09109272599625</v>
      </c>
      <c r="AU57" s="8">
        <f t="shared" si="17"/>
        <v>4888.4563237393013</v>
      </c>
      <c r="AV57" s="8">
        <f t="shared" si="82"/>
        <v>5185.4854727492366</v>
      </c>
      <c r="AX57">
        <f t="shared" si="18"/>
        <v>5185.4854727492366</v>
      </c>
      <c r="AY57" s="17">
        <f>AX57*0.026504</f>
        <v>137.43610696974577</v>
      </c>
      <c r="AZ57" s="8">
        <f t="shared" si="19"/>
        <v>5048.0493657794905</v>
      </c>
      <c r="BA57" s="8">
        <f t="shared" si="83"/>
        <v>5136.8661531801681</v>
      </c>
      <c r="BC57">
        <f t="shared" si="20"/>
        <v>5136.8661531801681</v>
      </c>
      <c r="BD57" s="17">
        <f>BC57*0.026504</f>
        <v>136.14750052388717</v>
      </c>
      <c r="BE57" s="8">
        <f t="shared" si="21"/>
        <v>5000.7186526562809</v>
      </c>
      <c r="BF57" s="8">
        <f t="shared" si="84"/>
        <v>5072.378385732849</v>
      </c>
      <c r="BH57">
        <f t="shared" si="22"/>
        <v>5072.378385732849</v>
      </c>
      <c r="BI57" s="17">
        <f>BH57*0.026504</f>
        <v>134.43831673546342</v>
      </c>
      <c r="BJ57" s="8">
        <f t="shared" si="23"/>
        <v>4937.9400689973854</v>
      </c>
      <c r="BK57" s="8">
        <f t="shared" si="85"/>
        <v>3393.1713233187975</v>
      </c>
      <c r="BM57">
        <f t="shared" si="24"/>
        <v>3393.1713233187975</v>
      </c>
      <c r="BN57" s="17">
        <f>BM57*0.026504</f>
        <v>89.932612753241401</v>
      </c>
      <c r="BO57" s="8">
        <f t="shared" si="25"/>
        <v>3303.2387105655562</v>
      </c>
      <c r="BP57" s="8">
        <f t="shared" si="86"/>
        <v>3357.1664303312291</v>
      </c>
      <c r="BR57">
        <f t="shared" si="26"/>
        <v>3357.1664303312291</v>
      </c>
      <c r="BS57" s="17">
        <f>BR57*0.026504</f>
        <v>88.978339069498901</v>
      </c>
      <c r="BT57" s="8">
        <f t="shared" si="27"/>
        <v>3268.1880912617303</v>
      </c>
      <c r="BU57" s="8">
        <f t="shared" si="87"/>
        <v>3460.0101291197793</v>
      </c>
      <c r="BW57">
        <f t="shared" si="28"/>
        <v>3460.0101291197793</v>
      </c>
      <c r="BX57" s="17">
        <f>BW57*0.026504</f>
        <v>91.704108462190632</v>
      </c>
      <c r="BY57" s="8">
        <f t="shared" si="29"/>
        <v>3368.3060206575888</v>
      </c>
      <c r="BZ57" s="8">
        <f t="shared" si="88"/>
        <v>3367.9818244270641</v>
      </c>
      <c r="CB57">
        <f t="shared" si="30"/>
        <v>3367.9818244270641</v>
      </c>
      <c r="CC57" s="17">
        <f>CB57*0.026504</f>
        <v>89.264990274614902</v>
      </c>
      <c r="CD57" s="8">
        <f t="shared" si="31"/>
        <v>3278.7168341524493</v>
      </c>
      <c r="CE57" s="8">
        <f t="shared" si="89"/>
        <v>3272.827022327504</v>
      </c>
      <c r="CG57">
        <f t="shared" si="32"/>
        <v>3272.827022327504</v>
      </c>
      <c r="CH57" s="17">
        <f>CG57*0.026504</f>
        <v>86.74300739976816</v>
      </c>
      <c r="CI57" s="8">
        <f t="shared" si="33"/>
        <v>3186.084014927736</v>
      </c>
      <c r="CJ57" s="8">
        <f t="shared" si="90"/>
        <v>2290.1134813962817</v>
      </c>
      <c r="CL57">
        <f t="shared" si="34"/>
        <v>2290.1134813962817</v>
      </c>
      <c r="CM57" s="17">
        <f>CL57*0.026504</f>
        <v>60.697167710927047</v>
      </c>
      <c r="CN57" s="8">
        <f t="shared" si="35"/>
        <v>2229.4163136853545</v>
      </c>
      <c r="CO57" s="8">
        <f t="shared" si="91"/>
        <v>2301.7986664178834</v>
      </c>
      <c r="CQ57">
        <f t="shared" si="36"/>
        <v>2301.7986664178834</v>
      </c>
      <c r="CR57" s="17">
        <f>CQ57*0.026504</f>
        <v>61.006871854739579</v>
      </c>
      <c r="CS57" s="8">
        <f t="shared" si="37"/>
        <v>2240.7917945631439</v>
      </c>
      <c r="CT57" s="8">
        <f t="shared" si="92"/>
        <v>2621.8651163964732</v>
      </c>
      <c r="CV57">
        <f t="shared" si="38"/>
        <v>2621.8651163964732</v>
      </c>
      <c r="CW57" s="17">
        <f>CV57*0.026504</f>
        <v>69.489913044972127</v>
      </c>
      <c r="CX57" s="8">
        <f t="shared" si="39"/>
        <v>2552.3752033515011</v>
      </c>
      <c r="CY57" s="8">
        <f t="shared" si="93"/>
        <v>2611.0133657593569</v>
      </c>
      <c r="DA57">
        <f t="shared" si="40"/>
        <v>2611.0133657593569</v>
      </c>
      <c r="DB57" s="17">
        <f>DA57*0.026504</f>
        <v>69.202298246086002</v>
      </c>
      <c r="DC57" s="8">
        <f t="shared" si="41"/>
        <v>2541.8110675132712</v>
      </c>
      <c r="DD57" s="8">
        <f t="shared" si="94"/>
        <v>2600.8789545217755</v>
      </c>
      <c r="DF57">
        <f t="shared" si="42"/>
        <v>2600.8789545217755</v>
      </c>
      <c r="DG57" s="17">
        <f>DF57*0.026504</f>
        <v>68.933695810645133</v>
      </c>
      <c r="DH57" s="8">
        <f t="shared" si="43"/>
        <v>2531.9452587111305</v>
      </c>
      <c r="DI57" s="8">
        <f t="shared" si="95"/>
        <v>1901.773444009435</v>
      </c>
      <c r="DK57">
        <f t="shared" si="44"/>
        <v>1901.773444009435</v>
      </c>
      <c r="DL57" s="17">
        <f>DK57*0.026504</f>
        <v>50.404603360026066</v>
      </c>
      <c r="DM57" s="8">
        <f t="shared" si="45"/>
        <v>1851.3688406494089</v>
      </c>
      <c r="DN57" s="8">
        <f t="shared" si="96"/>
        <v>1882.9756957366055</v>
      </c>
      <c r="DP57">
        <f t="shared" si="46"/>
        <v>1882.9756957366055</v>
      </c>
      <c r="DQ57" s="17">
        <f>DP57*0.026504</f>
        <v>49.906387839802996</v>
      </c>
      <c r="DR57" s="8">
        <f t="shared" si="47"/>
        <v>1833.0693078968025</v>
      </c>
      <c r="DS57" s="8">
        <f t="shared" si="97"/>
        <v>1845.5205368045699</v>
      </c>
      <c r="DU57">
        <f t="shared" si="48"/>
        <v>1845.5205368045699</v>
      </c>
      <c r="DV57" s="17">
        <f>DU57*0.026504</f>
        <v>48.913676307468322</v>
      </c>
      <c r="DW57" s="8">
        <f t="shared" si="49"/>
        <v>1796.6068604971017</v>
      </c>
      <c r="DX57" s="8">
        <f t="shared" si="98"/>
        <v>1827.3471339949658</v>
      </c>
      <c r="DZ57">
        <f t="shared" si="50"/>
        <v>1827.3471339949658</v>
      </c>
      <c r="EA57" s="17">
        <f>DZ57*0.026504</f>
        <v>48.432008439402573</v>
      </c>
      <c r="EB57" s="8">
        <f t="shared" si="51"/>
        <v>1778.9151255555632</v>
      </c>
      <c r="EC57" s="8">
        <f t="shared" si="99"/>
        <v>1810.0034498608698</v>
      </c>
      <c r="EE57">
        <f t="shared" si="52"/>
        <v>1810.0034498608698</v>
      </c>
      <c r="EF57" s="17">
        <f>EE57*0.026504</f>
        <v>47.972331435112494</v>
      </c>
      <c r="EG57" s="8">
        <f t="shared" si="53"/>
        <v>1762.0311184257573</v>
      </c>
      <c r="EH57" s="8">
        <f t="shared" si="100"/>
        <v>1258.4936877864232</v>
      </c>
      <c r="EJ57">
        <f t="shared" si="54"/>
        <v>1258.4936877864232</v>
      </c>
      <c r="EK57" s="17">
        <f>EJ57*0.026504</f>
        <v>33.355116701091362</v>
      </c>
      <c r="EL57" s="8">
        <f t="shared" si="55"/>
        <v>1225.1385710853317</v>
      </c>
      <c r="EM57" s="8">
        <f t="shared" si="101"/>
        <v>1236.5024467062076</v>
      </c>
      <c r="EO57">
        <f t="shared" si="56"/>
        <v>1236.5024467062076</v>
      </c>
      <c r="EP57" s="17">
        <f>EO57*0.026504</f>
        <v>32.772260847501329</v>
      </c>
      <c r="EQ57" s="8">
        <f t="shared" si="57"/>
        <v>1203.7301858587064</v>
      </c>
      <c r="ER57" s="8">
        <f t="shared" si="102"/>
        <v>1024.0580985295787</v>
      </c>
      <c r="ET57">
        <f t="shared" si="58"/>
        <v>1024.0580985295787</v>
      </c>
      <c r="EU57" s="17">
        <f>ET57*0.026504</f>
        <v>27.141635843427956</v>
      </c>
      <c r="EV57" s="8">
        <f t="shared" si="59"/>
        <v>996.91646268615079</v>
      </c>
      <c r="EW57" s="8">
        <f t="shared" si="103"/>
        <v>1015.3285566731439</v>
      </c>
      <c r="EY57">
        <f t="shared" si="60"/>
        <v>1015.3285566731439</v>
      </c>
      <c r="EZ57" s="17">
        <f>EY57*0.026504</f>
        <v>26.910268066065004</v>
      </c>
      <c r="FA57" s="8">
        <f t="shared" si="61"/>
        <v>988.41828860707892</v>
      </c>
      <c r="FB57" s="8">
        <f t="shared" si="104"/>
        <v>1006.6363444488479</v>
      </c>
      <c r="FD57">
        <f t="shared" si="62"/>
        <v>1006.6363444488479</v>
      </c>
      <c r="FE57" s="17">
        <f>FD57*0.026504</f>
        <v>26.679889673272264</v>
      </c>
      <c r="FF57" s="8">
        <f t="shared" si="63"/>
        <v>979.95645477557571</v>
      </c>
      <c r="FG57" s="8">
        <f t="shared" si="105"/>
        <v>926.62403565937041</v>
      </c>
      <c r="FI57">
        <f t="shared" si="64"/>
        <v>926.62403565937041</v>
      </c>
      <c r="FJ57" s="17">
        <f>FI57*0.026504</f>
        <v>24.559243441115953</v>
      </c>
      <c r="FK57" s="8">
        <f t="shared" si="65"/>
        <v>902.06479221825441</v>
      </c>
      <c r="FL57" s="8">
        <f t="shared" si="106"/>
        <v>917.75445570069462</v>
      </c>
      <c r="FN57">
        <f t="shared" si="66"/>
        <v>917.75445570069462</v>
      </c>
      <c r="FO57" s="17">
        <f>FN57*0.026504</f>
        <v>24.324164093891209</v>
      </c>
      <c r="FP57" s="8">
        <f t="shared" si="67"/>
        <v>893.43029160680339</v>
      </c>
      <c r="FQ57" s="8">
        <f t="shared" si="107"/>
        <v>811.94355293745377</v>
      </c>
      <c r="FS57">
        <f t="shared" si="68"/>
        <v>811.94355293745377</v>
      </c>
      <c r="FT57" s="17">
        <f>FS57*0.026504</f>
        <v>21.519751927054276</v>
      </c>
      <c r="FU57" s="8">
        <f t="shared" si="69"/>
        <v>790.42380101039953</v>
      </c>
      <c r="FV57" s="8">
        <f t="shared" si="108"/>
        <v>809.04529761053948</v>
      </c>
      <c r="FX57">
        <f t="shared" si="70"/>
        <v>809.04529761053948</v>
      </c>
      <c r="FY57" s="17">
        <f>FX57*0.026504</f>
        <v>21.442936567869737</v>
      </c>
      <c r="FZ57" s="8">
        <f t="shared" si="71"/>
        <v>787.60236104266971</v>
      </c>
      <c r="GA57" s="8">
        <f t="shared" si="109"/>
        <v>806.9640899394434</v>
      </c>
      <c r="GC57">
        <f t="shared" si="72"/>
        <v>806.9640899394434</v>
      </c>
      <c r="GD57" s="17">
        <f>GC57*0.026504</f>
        <v>21.387776239755009</v>
      </c>
      <c r="GE57" s="8">
        <f t="shared" si="73"/>
        <v>785.5763136996884</v>
      </c>
      <c r="GF57" s="8">
        <f t="shared" si="110"/>
        <v>817.17861664316956</v>
      </c>
    </row>
    <row r="58" spans="1:188" x14ac:dyDescent="0.3">
      <c r="A58" s="17">
        <v>72</v>
      </c>
      <c r="C58">
        <v>6033</v>
      </c>
      <c r="E58">
        <f t="shared" si="0"/>
        <v>6033</v>
      </c>
      <c r="F58" s="17">
        <f>E58*0.026504</f>
        <v>159.89863199999999</v>
      </c>
      <c r="G58" s="8">
        <f t="shared" si="1"/>
        <v>5873.1013679999996</v>
      </c>
      <c r="H58" s="8">
        <f t="shared" si="74"/>
        <v>5873.1013679999996</v>
      </c>
      <c r="J58" s="7">
        <f t="shared" si="2"/>
        <v>5873.1013679999996</v>
      </c>
      <c r="K58" s="17">
        <f>J58*0.026504</f>
        <v>155.66067865747198</v>
      </c>
      <c r="L58" s="8">
        <f t="shared" si="3"/>
        <v>5717.4406893425275</v>
      </c>
      <c r="M58" s="8">
        <f t="shared" si="75"/>
        <v>5717.4406893425275</v>
      </c>
      <c r="O58">
        <f t="shared" si="4"/>
        <v>5717.4406893425275</v>
      </c>
      <c r="P58" s="17">
        <f>O58*0.026504</f>
        <v>151.53504803033434</v>
      </c>
      <c r="Q58" s="8">
        <f t="shared" si="5"/>
        <v>5565.9056413121934</v>
      </c>
      <c r="R58" s="8">
        <f t="shared" si="76"/>
        <v>5328.5670000770542</v>
      </c>
      <c r="T58">
        <f t="shared" si="6"/>
        <v>5328.5670000770542</v>
      </c>
      <c r="U58" s="17">
        <f>T58*0.026504</f>
        <v>141.22833977004225</v>
      </c>
      <c r="V58" s="8">
        <f t="shared" si="7"/>
        <v>5187.3386603070121</v>
      </c>
      <c r="W58" s="8">
        <f t="shared" si="77"/>
        <v>5325.4565898559122</v>
      </c>
      <c r="Y58">
        <f t="shared" si="8"/>
        <v>5325.4565898559122</v>
      </c>
      <c r="Z58" s="17">
        <f>Y58*0.026504</f>
        <v>141.1459014575411</v>
      </c>
      <c r="AA58" s="8">
        <f t="shared" si="9"/>
        <v>5184.310688398371</v>
      </c>
      <c r="AB58" s="8">
        <f t="shared" si="78"/>
        <v>5322.3969695232718</v>
      </c>
      <c r="AD58">
        <f t="shared" si="10"/>
        <v>5322.3969695232718</v>
      </c>
      <c r="AE58" s="17">
        <f>AD58*0.026504</f>
        <v>141.06480928024479</v>
      </c>
      <c r="AF58" s="8">
        <f t="shared" si="11"/>
        <v>5181.3321602430269</v>
      </c>
      <c r="AG58" s="8">
        <f t="shared" si="79"/>
        <v>5318.5000151796776</v>
      </c>
      <c r="AI58">
        <f t="shared" si="12"/>
        <v>5318.5000151796776</v>
      </c>
      <c r="AJ58" s="17">
        <f>AI58*0.026504</f>
        <v>140.96152440232217</v>
      </c>
      <c r="AK58" s="8">
        <f t="shared" si="13"/>
        <v>5177.538490777355</v>
      </c>
      <c r="AL58" s="8">
        <f t="shared" si="80"/>
        <v>5315.5539887549257</v>
      </c>
      <c r="AN58">
        <f t="shared" si="14"/>
        <v>5315.5539887549257</v>
      </c>
      <c r="AO58" s="17">
        <f>AN58*0.026504</f>
        <v>140.88344291796054</v>
      </c>
      <c r="AP58" s="8">
        <f t="shared" si="15"/>
        <v>5174.6705458369652</v>
      </c>
      <c r="AQ58" s="8">
        <f t="shared" si="81"/>
        <v>4803.9331069331474</v>
      </c>
      <c r="AS58">
        <f t="shared" si="16"/>
        <v>4803.9331069331474</v>
      </c>
      <c r="AT58" s="17">
        <f>AS58*0.026504</f>
        <v>127.32344306615614</v>
      </c>
      <c r="AU58" s="8">
        <f t="shared" si="17"/>
        <v>4676.6096638669915</v>
      </c>
      <c r="AV58" s="8">
        <f t="shared" si="82"/>
        <v>4888.4563237393013</v>
      </c>
      <c r="AX58">
        <f t="shared" si="18"/>
        <v>4888.4563237393013</v>
      </c>
      <c r="AY58" s="17">
        <f>AX58*0.026504</f>
        <v>129.56364640438645</v>
      </c>
      <c r="AZ58" s="8">
        <f t="shared" si="19"/>
        <v>4758.8926773349149</v>
      </c>
      <c r="BA58" s="8">
        <f t="shared" si="83"/>
        <v>5048.0493657794905</v>
      </c>
      <c r="BC58">
        <f t="shared" si="20"/>
        <v>5048.0493657794905</v>
      </c>
      <c r="BD58" s="17">
        <f>BC58*0.026504</f>
        <v>133.79350039061961</v>
      </c>
      <c r="BE58" s="8">
        <f t="shared" si="21"/>
        <v>4914.2558653888709</v>
      </c>
      <c r="BF58" s="8">
        <f t="shared" si="84"/>
        <v>5000.7186526562809</v>
      </c>
      <c r="BH58">
        <f t="shared" si="22"/>
        <v>5000.7186526562809</v>
      </c>
      <c r="BI58" s="17">
        <f>BH58*0.026504</f>
        <v>132.53904717000208</v>
      </c>
      <c r="BJ58" s="8">
        <f t="shared" si="23"/>
        <v>4868.1796054862789</v>
      </c>
      <c r="BK58" s="8">
        <f t="shared" si="85"/>
        <v>4937.9400689973854</v>
      </c>
      <c r="BM58">
        <f t="shared" si="24"/>
        <v>4937.9400689973854</v>
      </c>
      <c r="BN58" s="17">
        <f>BM58*0.026504</f>
        <v>130.8751635887067</v>
      </c>
      <c r="BO58" s="8">
        <f t="shared" si="25"/>
        <v>4807.0649054086789</v>
      </c>
      <c r="BP58" s="8">
        <f t="shared" si="86"/>
        <v>3303.2387105655562</v>
      </c>
      <c r="BR58">
        <f t="shared" si="26"/>
        <v>3303.2387105655562</v>
      </c>
      <c r="BS58" s="17">
        <f>BR58*0.026504</f>
        <v>87.549038784829506</v>
      </c>
      <c r="BT58" s="8">
        <f t="shared" si="27"/>
        <v>3215.6896717807267</v>
      </c>
      <c r="BU58" s="8">
        <f t="shared" si="87"/>
        <v>3268.1880912617303</v>
      </c>
      <c r="BW58">
        <f t="shared" si="28"/>
        <v>3268.1880912617303</v>
      </c>
      <c r="BX58" s="17">
        <f>BW58*0.026504</f>
        <v>86.620057170800905</v>
      </c>
      <c r="BY58" s="8">
        <f t="shared" si="29"/>
        <v>3181.5680340909294</v>
      </c>
      <c r="BZ58" s="8">
        <f t="shared" si="88"/>
        <v>3368.3060206575888</v>
      </c>
      <c r="CB58">
        <f t="shared" si="30"/>
        <v>3368.3060206575888</v>
      </c>
      <c r="CC58" s="17">
        <f>CB58*0.026504</f>
        <v>89.273582771508728</v>
      </c>
      <c r="CD58" s="8">
        <f t="shared" si="31"/>
        <v>3279.0324378860801</v>
      </c>
      <c r="CE58" s="8">
        <f t="shared" si="89"/>
        <v>3278.7168341524493</v>
      </c>
      <c r="CG58">
        <f t="shared" si="32"/>
        <v>3278.7168341524493</v>
      </c>
      <c r="CH58" s="17">
        <f>CG58*0.026504</f>
        <v>86.899110972376519</v>
      </c>
      <c r="CI58" s="8">
        <f t="shared" si="33"/>
        <v>3191.8177231800728</v>
      </c>
      <c r="CJ58" s="8">
        <f t="shared" si="90"/>
        <v>3186.084014927736</v>
      </c>
      <c r="CL58">
        <f t="shared" si="34"/>
        <v>3186.084014927736</v>
      </c>
      <c r="CM58" s="17">
        <f>CL58*0.026504</f>
        <v>84.443970731644711</v>
      </c>
      <c r="CN58" s="8">
        <f t="shared" si="35"/>
        <v>3101.6400441960914</v>
      </c>
      <c r="CO58" s="8">
        <f t="shared" si="91"/>
        <v>2229.4163136853545</v>
      </c>
      <c r="CQ58">
        <f t="shared" si="36"/>
        <v>2229.4163136853545</v>
      </c>
      <c r="CR58" s="17">
        <f>CQ58*0.026504</f>
        <v>59.088449977916632</v>
      </c>
      <c r="CS58" s="8">
        <f t="shared" si="37"/>
        <v>2170.3278637074377</v>
      </c>
      <c r="CT58" s="8">
        <f t="shared" si="92"/>
        <v>2240.7917945631439</v>
      </c>
      <c r="CV58">
        <f t="shared" si="38"/>
        <v>2240.7917945631439</v>
      </c>
      <c r="CW58" s="17">
        <f>CV58*0.026504</f>
        <v>59.389945723101562</v>
      </c>
      <c r="CX58" s="8">
        <f t="shared" si="39"/>
        <v>2181.4018488400425</v>
      </c>
      <c r="CY58" s="8">
        <f t="shared" si="93"/>
        <v>2552.3752033515011</v>
      </c>
      <c r="DA58">
        <f t="shared" si="40"/>
        <v>2552.3752033515011</v>
      </c>
      <c r="DB58" s="17">
        <f>DA58*0.026504</f>
        <v>67.64815238962818</v>
      </c>
      <c r="DC58" s="8">
        <f t="shared" si="41"/>
        <v>2484.7270509618729</v>
      </c>
      <c r="DD58" s="8">
        <f t="shared" si="94"/>
        <v>2541.8110675132712</v>
      </c>
      <c r="DF58">
        <f t="shared" si="42"/>
        <v>2541.8110675132712</v>
      </c>
      <c r="DG58" s="17">
        <f>DF58*0.026504</f>
        <v>67.368160533371736</v>
      </c>
      <c r="DH58" s="8">
        <f t="shared" si="43"/>
        <v>2474.4429069798994</v>
      </c>
      <c r="DI58" s="8">
        <f t="shared" si="95"/>
        <v>2531.9452587111305</v>
      </c>
      <c r="DK58">
        <f t="shared" si="44"/>
        <v>2531.9452587111305</v>
      </c>
      <c r="DL58" s="17">
        <f>DK58*0.026504</f>
        <v>67.106677136879796</v>
      </c>
      <c r="DM58" s="8">
        <f t="shared" si="45"/>
        <v>2464.8385815742508</v>
      </c>
      <c r="DN58" s="8">
        <f t="shared" si="96"/>
        <v>1851.3688406494089</v>
      </c>
      <c r="DP58">
        <f t="shared" si="46"/>
        <v>1851.3688406494089</v>
      </c>
      <c r="DQ58" s="17">
        <f>DP58*0.026504</f>
        <v>49.068679752571931</v>
      </c>
      <c r="DR58" s="8">
        <f t="shared" si="47"/>
        <v>1802.300160896837</v>
      </c>
      <c r="DS58" s="8">
        <f t="shared" si="97"/>
        <v>1833.0693078968025</v>
      </c>
      <c r="DU58">
        <f t="shared" si="48"/>
        <v>1833.0693078968025</v>
      </c>
      <c r="DV58" s="17">
        <f>DU58*0.026504</f>
        <v>48.583668936496849</v>
      </c>
      <c r="DW58" s="8">
        <f t="shared" si="49"/>
        <v>1784.4856389603056</v>
      </c>
      <c r="DX58" s="8">
        <f t="shared" si="98"/>
        <v>1796.6068604971017</v>
      </c>
      <c r="DZ58">
        <f t="shared" si="50"/>
        <v>1796.6068604971017</v>
      </c>
      <c r="EA58" s="17">
        <f>DZ58*0.026504</f>
        <v>47.617268230615181</v>
      </c>
      <c r="EB58" s="8">
        <f t="shared" si="51"/>
        <v>1748.9895922664866</v>
      </c>
      <c r="EC58" s="8">
        <f t="shared" si="99"/>
        <v>1778.9151255555632</v>
      </c>
      <c r="EE58">
        <f t="shared" si="52"/>
        <v>1778.9151255555632</v>
      </c>
      <c r="EF58" s="17">
        <f>EE58*0.026504</f>
        <v>47.148366487724651</v>
      </c>
      <c r="EG58" s="8">
        <f t="shared" si="53"/>
        <v>1731.7667590678386</v>
      </c>
      <c r="EH58" s="8">
        <f t="shared" si="100"/>
        <v>1762.0311184257573</v>
      </c>
      <c r="EJ58">
        <f t="shared" si="54"/>
        <v>1762.0311184257573</v>
      </c>
      <c r="EK58" s="17">
        <f>EJ58*0.026504</f>
        <v>46.700872762756269</v>
      </c>
      <c r="EL58" s="8">
        <f t="shared" si="55"/>
        <v>1715.3302456630011</v>
      </c>
      <c r="EM58" s="8">
        <f t="shared" si="101"/>
        <v>1225.1385710853317</v>
      </c>
      <c r="EO58">
        <f t="shared" si="56"/>
        <v>1225.1385710853317</v>
      </c>
      <c r="EP58" s="17">
        <f>EO58*0.026504</f>
        <v>32.471072688045631</v>
      </c>
      <c r="EQ58" s="8">
        <f t="shared" si="57"/>
        <v>1192.6674983972862</v>
      </c>
      <c r="ER58" s="8">
        <f t="shared" si="102"/>
        <v>1203.7301858587064</v>
      </c>
      <c r="ET58">
        <f t="shared" si="58"/>
        <v>1203.7301858587064</v>
      </c>
      <c r="EU58" s="17">
        <f>ET58*0.026504</f>
        <v>31.903664845999153</v>
      </c>
      <c r="EV58" s="8">
        <f t="shared" si="59"/>
        <v>1171.8265210127072</v>
      </c>
      <c r="EW58" s="8">
        <f t="shared" si="103"/>
        <v>996.91646268615079</v>
      </c>
      <c r="EY58">
        <f t="shared" si="60"/>
        <v>996.91646268615079</v>
      </c>
      <c r="EZ58" s="17">
        <f>EY58*0.026504</f>
        <v>26.422273927033739</v>
      </c>
      <c r="FA58" s="8">
        <f t="shared" si="61"/>
        <v>970.49418875911704</v>
      </c>
      <c r="FB58" s="8">
        <f t="shared" si="104"/>
        <v>988.41828860707892</v>
      </c>
      <c r="FD58">
        <f t="shared" si="62"/>
        <v>988.41828860707892</v>
      </c>
      <c r="FE58" s="17">
        <f>FD58*0.026504</f>
        <v>26.197038321242019</v>
      </c>
      <c r="FF58" s="8">
        <f t="shared" si="63"/>
        <v>962.22125028583696</v>
      </c>
      <c r="FG58" s="8">
        <f t="shared" si="105"/>
        <v>979.95645477557571</v>
      </c>
      <c r="FI58">
        <f t="shared" si="64"/>
        <v>979.95645477557571</v>
      </c>
      <c r="FJ58" s="17">
        <f>FI58*0.026504</f>
        <v>25.972765877371859</v>
      </c>
      <c r="FK58" s="8">
        <f t="shared" si="65"/>
        <v>953.98368889820381</v>
      </c>
      <c r="FL58" s="8">
        <f t="shared" si="106"/>
        <v>902.06479221825441</v>
      </c>
      <c r="FN58">
        <f t="shared" si="66"/>
        <v>902.06479221825441</v>
      </c>
      <c r="FO58" s="17">
        <f>FN58*0.026504</f>
        <v>23.908325252952615</v>
      </c>
      <c r="FP58" s="8">
        <f t="shared" si="67"/>
        <v>878.15646696530177</v>
      </c>
      <c r="FQ58" s="8">
        <f t="shared" si="107"/>
        <v>893.43029160680339</v>
      </c>
      <c r="FS58">
        <f t="shared" si="68"/>
        <v>893.43029160680339</v>
      </c>
      <c r="FT58" s="17">
        <f>FS58*0.026504</f>
        <v>23.679476448746716</v>
      </c>
      <c r="FU58" s="8">
        <f t="shared" si="69"/>
        <v>869.75081515805664</v>
      </c>
      <c r="FV58" s="8">
        <f t="shared" si="108"/>
        <v>790.42380101039953</v>
      </c>
      <c r="FX58">
        <f t="shared" si="70"/>
        <v>790.42380101039953</v>
      </c>
      <c r="FY58" s="17">
        <f>FX58*0.026504</f>
        <v>20.949392421979628</v>
      </c>
      <c r="FZ58" s="8">
        <f t="shared" si="71"/>
        <v>769.47440858841992</v>
      </c>
      <c r="GA58" s="8">
        <f t="shared" si="109"/>
        <v>787.60236104266971</v>
      </c>
      <c r="GC58">
        <f t="shared" si="72"/>
        <v>787.60236104266971</v>
      </c>
      <c r="GD58" s="17">
        <f>GC58*0.026504</f>
        <v>20.874612977074918</v>
      </c>
      <c r="GE58" s="8">
        <f t="shared" si="73"/>
        <v>766.72774806559482</v>
      </c>
      <c r="GF58" s="8">
        <f t="shared" si="110"/>
        <v>785.5763136996884</v>
      </c>
    </row>
    <row r="59" spans="1:188" x14ac:dyDescent="0.3">
      <c r="A59" s="17">
        <v>73</v>
      </c>
      <c r="C59">
        <v>6033</v>
      </c>
      <c r="E59">
        <f t="shared" si="0"/>
        <v>6033</v>
      </c>
      <c r="F59" s="17">
        <f>E59*0.026504</f>
        <v>159.89863199999999</v>
      </c>
      <c r="G59" s="8">
        <f t="shared" si="1"/>
        <v>5873.1013679999996</v>
      </c>
      <c r="H59" s="8">
        <f t="shared" si="74"/>
        <v>5873.1013679999996</v>
      </c>
      <c r="J59" s="7">
        <f t="shared" si="2"/>
        <v>5873.1013679999996</v>
      </c>
      <c r="K59" s="17">
        <f>J59*0.026504</f>
        <v>155.66067865747198</v>
      </c>
      <c r="L59" s="8">
        <f t="shared" si="3"/>
        <v>5717.4406893425275</v>
      </c>
      <c r="M59" s="8">
        <f t="shared" si="75"/>
        <v>5717.4406893425275</v>
      </c>
      <c r="O59">
        <f t="shared" si="4"/>
        <v>5717.4406893425275</v>
      </c>
      <c r="P59" s="17">
        <f>O59*0.026504</f>
        <v>151.53504803033434</v>
      </c>
      <c r="Q59" s="8">
        <f t="shared" si="5"/>
        <v>5565.9056413121934</v>
      </c>
      <c r="R59" s="8">
        <f t="shared" si="76"/>
        <v>5565.9056413121934</v>
      </c>
      <c r="T59">
        <f t="shared" si="6"/>
        <v>5565.9056413121934</v>
      </c>
      <c r="U59" s="17">
        <f>T59*0.026504</f>
        <v>147.51876311733838</v>
      </c>
      <c r="V59" s="8">
        <f t="shared" si="7"/>
        <v>5418.3868781948549</v>
      </c>
      <c r="W59" s="8">
        <f t="shared" si="77"/>
        <v>5187.3386603070121</v>
      </c>
      <c r="Y59">
        <f t="shared" si="8"/>
        <v>5187.3386603070121</v>
      </c>
      <c r="Z59" s="17">
        <f>Y59*0.026504</f>
        <v>137.48522385277704</v>
      </c>
      <c r="AA59" s="8">
        <f t="shared" si="9"/>
        <v>5049.8534364542347</v>
      </c>
      <c r="AB59" s="8">
        <f t="shared" si="78"/>
        <v>5184.310688398371</v>
      </c>
      <c r="AD59">
        <f t="shared" si="10"/>
        <v>5184.310688398371</v>
      </c>
      <c r="AE59" s="17">
        <f>AD59*0.026504</f>
        <v>137.40497048531043</v>
      </c>
      <c r="AF59" s="8">
        <f t="shared" si="11"/>
        <v>5046.9057179130605</v>
      </c>
      <c r="AG59" s="8">
        <f t="shared" si="79"/>
        <v>5181.3321602430269</v>
      </c>
      <c r="AI59">
        <f t="shared" si="12"/>
        <v>5181.3321602430269</v>
      </c>
      <c r="AJ59" s="17">
        <f>AI59*0.026504</f>
        <v>137.32602757508118</v>
      </c>
      <c r="AK59" s="8">
        <f t="shared" si="13"/>
        <v>5044.0061326679461</v>
      </c>
      <c r="AL59" s="8">
        <f t="shared" si="80"/>
        <v>5177.538490777355</v>
      </c>
      <c r="AN59">
        <f t="shared" si="14"/>
        <v>5177.538490777355</v>
      </c>
      <c r="AO59" s="17">
        <f>AN59*0.026504</f>
        <v>137.22548015956301</v>
      </c>
      <c r="AP59" s="8">
        <f t="shared" si="15"/>
        <v>5040.3130106177923</v>
      </c>
      <c r="AQ59" s="8">
        <f t="shared" si="81"/>
        <v>5174.6705458369652</v>
      </c>
      <c r="AS59">
        <f t="shared" si="16"/>
        <v>5174.6705458369652</v>
      </c>
      <c r="AT59" s="17">
        <f>AS59*0.026504</f>
        <v>137.14946814686292</v>
      </c>
      <c r="AU59" s="8">
        <f t="shared" si="17"/>
        <v>5037.5210776901022</v>
      </c>
      <c r="AV59" s="8">
        <f t="shared" si="82"/>
        <v>4676.6096638669915</v>
      </c>
      <c r="AX59">
        <f t="shared" si="18"/>
        <v>4676.6096638669915</v>
      </c>
      <c r="AY59" s="17">
        <f>AX59*0.026504</f>
        <v>123.94886253113074</v>
      </c>
      <c r="AZ59" s="8">
        <f t="shared" si="19"/>
        <v>4552.6608013358609</v>
      </c>
      <c r="BA59" s="8">
        <f t="shared" si="83"/>
        <v>4758.8926773349149</v>
      </c>
      <c r="BC59">
        <f t="shared" si="20"/>
        <v>4758.8926773349149</v>
      </c>
      <c r="BD59" s="17">
        <f>BC59*0.026504</f>
        <v>126.12969152008458</v>
      </c>
      <c r="BE59" s="8">
        <f t="shared" si="21"/>
        <v>4632.7629858148302</v>
      </c>
      <c r="BF59" s="8">
        <f t="shared" si="84"/>
        <v>4914.2558653888709</v>
      </c>
      <c r="BH59">
        <f t="shared" si="22"/>
        <v>4914.2558653888709</v>
      </c>
      <c r="BI59" s="17">
        <f>BH59*0.026504</f>
        <v>130.24743745626662</v>
      </c>
      <c r="BJ59" s="8">
        <f t="shared" si="23"/>
        <v>4784.0084279326047</v>
      </c>
      <c r="BK59" s="8">
        <f t="shared" si="85"/>
        <v>4868.1796054862789</v>
      </c>
      <c r="BM59">
        <f t="shared" si="24"/>
        <v>4868.1796054862789</v>
      </c>
      <c r="BN59" s="17">
        <f>BM59*0.026504</f>
        <v>129.02623226380834</v>
      </c>
      <c r="BO59" s="8">
        <f t="shared" si="25"/>
        <v>4739.1533732224707</v>
      </c>
      <c r="BP59" s="8">
        <f t="shared" si="86"/>
        <v>4807.0649054086789</v>
      </c>
      <c r="BR59">
        <f t="shared" si="26"/>
        <v>4807.0649054086789</v>
      </c>
      <c r="BS59" s="17">
        <f>BR59*0.026504</f>
        <v>127.40644825295162</v>
      </c>
      <c r="BT59" s="8">
        <f t="shared" si="27"/>
        <v>4679.6584571557269</v>
      </c>
      <c r="BU59" s="8">
        <f t="shared" si="87"/>
        <v>3215.6896717807267</v>
      </c>
      <c r="BW59">
        <f t="shared" si="28"/>
        <v>3215.6896717807267</v>
      </c>
      <c r="BX59" s="17">
        <f>BW59*0.026504</f>
        <v>85.228639060876375</v>
      </c>
      <c r="BY59" s="8">
        <f t="shared" si="29"/>
        <v>3130.4610327198502</v>
      </c>
      <c r="BZ59" s="8">
        <f t="shared" si="88"/>
        <v>3181.5680340909294</v>
      </c>
      <c r="CB59">
        <f t="shared" si="30"/>
        <v>3181.5680340909294</v>
      </c>
      <c r="CC59" s="17">
        <f>CB59*0.026504</f>
        <v>84.324279175545996</v>
      </c>
      <c r="CD59" s="8">
        <f t="shared" si="31"/>
        <v>3097.2437549153833</v>
      </c>
      <c r="CE59" s="8">
        <f t="shared" si="89"/>
        <v>3279.0324378860801</v>
      </c>
      <c r="CG59">
        <f t="shared" si="32"/>
        <v>3279.0324378860801</v>
      </c>
      <c r="CH59" s="17">
        <f>CG59*0.026504</f>
        <v>86.907475733732667</v>
      </c>
      <c r="CI59" s="8">
        <f t="shared" si="33"/>
        <v>3192.1249621523475</v>
      </c>
      <c r="CJ59" s="8">
        <f t="shared" si="90"/>
        <v>3191.8177231800728</v>
      </c>
      <c r="CL59">
        <f t="shared" si="34"/>
        <v>3191.8177231800728</v>
      </c>
      <c r="CM59" s="17">
        <f>CL59*0.026504</f>
        <v>84.595936935164644</v>
      </c>
      <c r="CN59" s="8">
        <f t="shared" si="35"/>
        <v>3107.2217862449083</v>
      </c>
      <c r="CO59" s="8">
        <f t="shared" si="91"/>
        <v>3101.6400441960914</v>
      </c>
      <c r="CQ59">
        <f t="shared" si="36"/>
        <v>3101.6400441960914</v>
      </c>
      <c r="CR59" s="17">
        <f>CQ59*0.026504</f>
        <v>82.205867731373203</v>
      </c>
      <c r="CS59" s="8">
        <f t="shared" si="37"/>
        <v>3019.4341764647183</v>
      </c>
      <c r="CT59" s="8">
        <f t="shared" si="92"/>
        <v>2170.3278637074377</v>
      </c>
      <c r="CV59">
        <f t="shared" si="38"/>
        <v>2170.3278637074377</v>
      </c>
      <c r="CW59" s="17">
        <f>CV59*0.026504</f>
        <v>57.522369699701926</v>
      </c>
      <c r="CX59" s="8">
        <f t="shared" si="39"/>
        <v>2112.8054940077359</v>
      </c>
      <c r="CY59" s="8">
        <f t="shared" si="93"/>
        <v>2181.4018488400425</v>
      </c>
      <c r="DA59">
        <f t="shared" si="40"/>
        <v>2181.4018488400425</v>
      </c>
      <c r="DB59" s="17">
        <f>DA59*0.026504</f>
        <v>57.815874601656482</v>
      </c>
      <c r="DC59" s="8">
        <f t="shared" si="41"/>
        <v>2123.5859742383859</v>
      </c>
      <c r="DD59" s="8">
        <f t="shared" si="94"/>
        <v>2484.7270509618729</v>
      </c>
      <c r="DF59">
        <f t="shared" si="42"/>
        <v>2484.7270509618729</v>
      </c>
      <c r="DG59" s="17">
        <f>DF59*0.026504</f>
        <v>65.855205758693472</v>
      </c>
      <c r="DH59" s="8">
        <f t="shared" si="43"/>
        <v>2418.8718452031794</v>
      </c>
      <c r="DI59" s="8">
        <f t="shared" si="95"/>
        <v>2474.4429069798994</v>
      </c>
      <c r="DK59">
        <f t="shared" si="44"/>
        <v>2474.4429069798994</v>
      </c>
      <c r="DL59" s="17">
        <f>DK59*0.026504</f>
        <v>65.582634806595252</v>
      </c>
      <c r="DM59" s="8">
        <f t="shared" si="45"/>
        <v>2408.8602721733041</v>
      </c>
      <c r="DN59" s="8">
        <f t="shared" si="96"/>
        <v>2464.8385815742508</v>
      </c>
      <c r="DP59">
        <f t="shared" si="46"/>
        <v>2464.8385815742508</v>
      </c>
      <c r="DQ59" s="17">
        <f>DP59*0.026504</f>
        <v>65.328081766043937</v>
      </c>
      <c r="DR59" s="8">
        <f t="shared" si="47"/>
        <v>2399.510499808207</v>
      </c>
      <c r="DS59" s="8">
        <f t="shared" si="97"/>
        <v>1802.300160896837</v>
      </c>
      <c r="DU59">
        <f t="shared" si="48"/>
        <v>1802.300160896837</v>
      </c>
      <c r="DV59" s="17">
        <f>DU59*0.026504</f>
        <v>47.768163464409767</v>
      </c>
      <c r="DW59" s="8">
        <f t="shared" si="49"/>
        <v>1754.5319974324273</v>
      </c>
      <c r="DX59" s="8">
        <f t="shared" si="98"/>
        <v>1784.4856389603056</v>
      </c>
      <c r="DZ59">
        <f t="shared" si="50"/>
        <v>1784.4856389603056</v>
      </c>
      <c r="EA59" s="17">
        <f>DZ59*0.026504</f>
        <v>47.296007375003938</v>
      </c>
      <c r="EB59" s="8">
        <f t="shared" si="51"/>
        <v>1737.1896315853016</v>
      </c>
      <c r="EC59" s="8">
        <f t="shared" si="99"/>
        <v>1748.9895922664866</v>
      </c>
      <c r="EE59">
        <f t="shared" si="52"/>
        <v>1748.9895922664866</v>
      </c>
      <c r="EF59" s="17">
        <f>EE59*0.026504</f>
        <v>46.355220153430963</v>
      </c>
      <c r="EG59" s="8">
        <f t="shared" si="53"/>
        <v>1702.6343721130556</v>
      </c>
      <c r="EH59" s="8">
        <f t="shared" si="100"/>
        <v>1731.7667590678386</v>
      </c>
      <c r="EJ59">
        <f t="shared" si="54"/>
        <v>1731.7667590678386</v>
      </c>
      <c r="EK59" s="17">
        <f>EJ59*0.026504</f>
        <v>45.898746182333994</v>
      </c>
      <c r="EL59" s="8">
        <f t="shared" si="55"/>
        <v>1685.8680128855046</v>
      </c>
      <c r="EM59" s="8">
        <f t="shared" si="101"/>
        <v>1715.3302456630011</v>
      </c>
      <c r="EO59">
        <f t="shared" si="56"/>
        <v>1715.3302456630011</v>
      </c>
      <c r="EP59" s="17">
        <f>EO59*0.026504</f>
        <v>45.463112831052179</v>
      </c>
      <c r="EQ59" s="8">
        <f t="shared" si="57"/>
        <v>1669.8671328319488</v>
      </c>
      <c r="ER59" s="8">
        <f t="shared" si="102"/>
        <v>1192.6674983972862</v>
      </c>
      <c r="ET59">
        <f t="shared" si="58"/>
        <v>1192.6674983972862</v>
      </c>
      <c r="EU59" s="17">
        <f>ET59*0.026504</f>
        <v>31.610459377521671</v>
      </c>
      <c r="EV59" s="8">
        <f t="shared" si="59"/>
        <v>1161.0570390197645</v>
      </c>
      <c r="EW59" s="8">
        <f t="shared" si="103"/>
        <v>1171.8265210127072</v>
      </c>
      <c r="EY59">
        <f t="shared" si="60"/>
        <v>1171.8265210127072</v>
      </c>
      <c r="EZ59" s="17">
        <f>EY59*0.026504</f>
        <v>31.058090112920791</v>
      </c>
      <c r="FA59" s="8">
        <f t="shared" si="61"/>
        <v>1140.7684308997864</v>
      </c>
      <c r="FB59" s="8">
        <f t="shared" si="104"/>
        <v>970.49418875911704</v>
      </c>
      <c r="FD59">
        <f t="shared" si="62"/>
        <v>970.49418875911704</v>
      </c>
      <c r="FE59" s="17">
        <f>FD59*0.026504</f>
        <v>25.721977978871639</v>
      </c>
      <c r="FF59" s="8">
        <f t="shared" si="63"/>
        <v>944.77221078024536</v>
      </c>
      <c r="FG59" s="8">
        <f t="shared" si="105"/>
        <v>962.22125028583696</v>
      </c>
      <c r="FI59">
        <f t="shared" si="64"/>
        <v>962.22125028583696</v>
      </c>
      <c r="FJ59" s="17">
        <f>FI59*0.026504</f>
        <v>25.502712017575824</v>
      </c>
      <c r="FK59" s="8">
        <f t="shared" si="65"/>
        <v>936.71853826826111</v>
      </c>
      <c r="FL59" s="8">
        <f t="shared" si="106"/>
        <v>953.98368889820381</v>
      </c>
      <c r="FN59">
        <f t="shared" si="66"/>
        <v>953.98368889820381</v>
      </c>
      <c r="FO59" s="17">
        <f>FN59*0.026504</f>
        <v>25.284383690557995</v>
      </c>
      <c r="FP59" s="8">
        <f t="shared" si="67"/>
        <v>928.69930520764581</v>
      </c>
      <c r="FQ59" s="8">
        <f t="shared" si="107"/>
        <v>878.15646696530177</v>
      </c>
      <c r="FS59">
        <f t="shared" si="68"/>
        <v>878.15646696530177</v>
      </c>
      <c r="FT59" s="17">
        <f>FS59*0.026504</f>
        <v>23.274659000448359</v>
      </c>
      <c r="FU59" s="8">
        <f t="shared" si="69"/>
        <v>854.88180796485346</v>
      </c>
      <c r="FV59" s="8">
        <f t="shared" si="108"/>
        <v>869.75081515805664</v>
      </c>
      <c r="FX59">
        <f t="shared" si="70"/>
        <v>869.75081515805664</v>
      </c>
      <c r="FY59" s="17">
        <f>FX59*0.026504</f>
        <v>23.051875604949132</v>
      </c>
      <c r="FZ59" s="8">
        <f t="shared" si="71"/>
        <v>846.69893955310749</v>
      </c>
      <c r="GA59" s="8">
        <f t="shared" si="109"/>
        <v>769.47440858841992</v>
      </c>
      <c r="GC59">
        <f t="shared" si="72"/>
        <v>769.47440858841992</v>
      </c>
      <c r="GD59" s="17">
        <f>GC59*0.026504</f>
        <v>20.394149725227482</v>
      </c>
      <c r="GE59" s="8">
        <f t="shared" si="73"/>
        <v>749.0802588631924</v>
      </c>
      <c r="GF59" s="8">
        <f t="shared" si="110"/>
        <v>766.72774806559482</v>
      </c>
    </row>
    <row r="60" spans="1:188" x14ac:dyDescent="0.3">
      <c r="A60" s="17">
        <v>74</v>
      </c>
      <c r="C60">
        <v>6033</v>
      </c>
      <c r="E60">
        <f t="shared" si="0"/>
        <v>6033</v>
      </c>
      <c r="F60" s="17">
        <f>E60*0.026504</f>
        <v>159.89863199999999</v>
      </c>
      <c r="G60" s="8">
        <f t="shared" si="1"/>
        <v>5873.1013679999996</v>
      </c>
      <c r="H60" s="8">
        <f t="shared" si="74"/>
        <v>5873.1013679999996</v>
      </c>
      <c r="J60" s="7">
        <f t="shared" si="2"/>
        <v>5873.1013679999996</v>
      </c>
      <c r="K60" s="17">
        <f>J60*0.026504</f>
        <v>155.66067865747198</v>
      </c>
      <c r="L60" s="8">
        <f t="shared" si="3"/>
        <v>5717.4406893425275</v>
      </c>
      <c r="M60" s="8">
        <f t="shared" si="75"/>
        <v>5717.4406893425275</v>
      </c>
      <c r="O60">
        <f t="shared" si="4"/>
        <v>5717.4406893425275</v>
      </c>
      <c r="P60" s="17">
        <f>O60*0.026504</f>
        <v>151.53504803033434</v>
      </c>
      <c r="Q60" s="8">
        <f t="shared" si="5"/>
        <v>5565.9056413121934</v>
      </c>
      <c r="R60" s="8">
        <f t="shared" si="76"/>
        <v>5565.9056413121934</v>
      </c>
      <c r="T60">
        <f t="shared" si="6"/>
        <v>5565.9056413121934</v>
      </c>
      <c r="U60" s="17">
        <f>T60*0.026504</f>
        <v>147.51876311733838</v>
      </c>
      <c r="V60" s="8">
        <f t="shared" si="7"/>
        <v>5418.3868781948549</v>
      </c>
      <c r="W60" s="8">
        <f t="shared" si="77"/>
        <v>5418.3868781948549</v>
      </c>
      <c r="Y60">
        <f t="shared" si="8"/>
        <v>5418.3868781948549</v>
      </c>
      <c r="Z60" s="17">
        <f>Y60*0.026504</f>
        <v>143.60892581967644</v>
      </c>
      <c r="AA60" s="8">
        <f t="shared" si="9"/>
        <v>5274.7779523751788</v>
      </c>
      <c r="AB60" s="8">
        <f t="shared" si="78"/>
        <v>5049.8534364542347</v>
      </c>
      <c r="AD60">
        <f t="shared" si="10"/>
        <v>5049.8534364542347</v>
      </c>
      <c r="AE60" s="17">
        <f>AD60*0.026504</f>
        <v>133.84131547978305</v>
      </c>
      <c r="AF60" s="8">
        <f t="shared" si="11"/>
        <v>4916.012120974452</v>
      </c>
      <c r="AG60" s="8">
        <f t="shared" si="79"/>
        <v>5046.9057179130605</v>
      </c>
      <c r="AI60">
        <f t="shared" si="12"/>
        <v>5046.9057179130605</v>
      </c>
      <c r="AJ60" s="17">
        <f>AI60*0.026504</f>
        <v>133.76318914756774</v>
      </c>
      <c r="AK60" s="8">
        <f t="shared" si="13"/>
        <v>4913.1425287654929</v>
      </c>
      <c r="AL60" s="8">
        <f t="shared" si="80"/>
        <v>5044.0061326679461</v>
      </c>
      <c r="AN60">
        <f t="shared" si="14"/>
        <v>5044.0061326679461</v>
      </c>
      <c r="AO60" s="17">
        <f>AN60*0.026504</f>
        <v>133.68633854023125</v>
      </c>
      <c r="AP60" s="8">
        <f t="shared" si="15"/>
        <v>4910.3197941277149</v>
      </c>
      <c r="AQ60" s="8">
        <f t="shared" si="81"/>
        <v>5040.3130106177923</v>
      </c>
      <c r="AS60">
        <f t="shared" si="16"/>
        <v>5040.3130106177923</v>
      </c>
      <c r="AT60" s="17">
        <f>AS60*0.026504</f>
        <v>133.58845603341396</v>
      </c>
      <c r="AU60" s="8">
        <f t="shared" si="17"/>
        <v>4906.724554584378</v>
      </c>
      <c r="AV60" s="8">
        <f t="shared" si="82"/>
        <v>5037.5210776901022</v>
      </c>
      <c r="AX60">
        <f t="shared" si="18"/>
        <v>5037.5210776901022</v>
      </c>
      <c r="AY60" s="17">
        <f>AX60*0.026504</f>
        <v>133.51445864309846</v>
      </c>
      <c r="AZ60" s="8">
        <f t="shared" si="19"/>
        <v>4904.0066190470034</v>
      </c>
      <c r="BA60" s="8">
        <f t="shared" si="83"/>
        <v>4552.6608013358609</v>
      </c>
      <c r="BC60">
        <f t="shared" si="20"/>
        <v>4552.6608013358609</v>
      </c>
      <c r="BD60" s="17">
        <f>BC60*0.026504</f>
        <v>120.66372187860566</v>
      </c>
      <c r="BE60" s="8">
        <f t="shared" si="21"/>
        <v>4431.9970794572555</v>
      </c>
      <c r="BF60" s="8">
        <f t="shared" si="84"/>
        <v>4632.7629858148302</v>
      </c>
      <c r="BH60">
        <f t="shared" si="22"/>
        <v>4632.7629858148302</v>
      </c>
      <c r="BI60" s="17">
        <f>BH60*0.026504</f>
        <v>122.78675017603626</v>
      </c>
      <c r="BJ60" s="8">
        <f t="shared" si="23"/>
        <v>4509.9762356387937</v>
      </c>
      <c r="BK60" s="8">
        <f t="shared" si="85"/>
        <v>4784.0084279326047</v>
      </c>
      <c r="BM60">
        <f t="shared" si="24"/>
        <v>4784.0084279326047</v>
      </c>
      <c r="BN60" s="17">
        <f>BM60*0.026504</f>
        <v>126.79535937392575</v>
      </c>
      <c r="BO60" s="8">
        <f t="shared" si="25"/>
        <v>4657.213068558679</v>
      </c>
      <c r="BP60" s="8">
        <f t="shared" si="86"/>
        <v>4739.1533732224707</v>
      </c>
      <c r="BR60">
        <f t="shared" si="26"/>
        <v>4739.1533732224707</v>
      </c>
      <c r="BS60" s="17">
        <f>BR60*0.026504</f>
        <v>125.60652100388836</v>
      </c>
      <c r="BT60" s="8">
        <f t="shared" si="27"/>
        <v>4613.546852218582</v>
      </c>
      <c r="BU60" s="8">
        <f t="shared" si="87"/>
        <v>4679.6584571557269</v>
      </c>
      <c r="BW60">
        <f t="shared" si="28"/>
        <v>4679.6584571557269</v>
      </c>
      <c r="BX60" s="17">
        <f>BW60*0.026504</f>
        <v>124.02966774845538</v>
      </c>
      <c r="BY60" s="8">
        <f t="shared" si="29"/>
        <v>4555.6287894072711</v>
      </c>
      <c r="BZ60" s="8">
        <f t="shared" si="88"/>
        <v>3130.4610327198502</v>
      </c>
      <c r="CB60">
        <f t="shared" si="30"/>
        <v>3130.4610327198502</v>
      </c>
      <c r="CC60" s="17">
        <f>CB60*0.026504</f>
        <v>82.969739211206914</v>
      </c>
      <c r="CD60" s="8">
        <f t="shared" si="31"/>
        <v>3047.4912935086431</v>
      </c>
      <c r="CE60" s="8">
        <f t="shared" si="89"/>
        <v>3097.2437549153833</v>
      </c>
      <c r="CG60">
        <f t="shared" si="32"/>
        <v>3097.2437549153833</v>
      </c>
      <c r="CH60" s="17">
        <f>CG60*0.026504</f>
        <v>82.089348480277323</v>
      </c>
      <c r="CI60" s="8">
        <f t="shared" si="33"/>
        <v>3015.154406435106</v>
      </c>
      <c r="CJ60" s="8">
        <f t="shared" si="90"/>
        <v>3192.1249621523475</v>
      </c>
      <c r="CL60">
        <f t="shared" si="34"/>
        <v>3192.1249621523475</v>
      </c>
      <c r="CM60" s="17">
        <f>CL60*0.026504</f>
        <v>84.604079996885815</v>
      </c>
      <c r="CN60" s="8">
        <f t="shared" si="35"/>
        <v>3107.5208821554615</v>
      </c>
      <c r="CO60" s="8">
        <f t="shared" si="91"/>
        <v>3107.2217862449083</v>
      </c>
      <c r="CQ60">
        <f t="shared" si="36"/>
        <v>3107.2217862449083</v>
      </c>
      <c r="CR60" s="17">
        <f>CQ60*0.026504</f>
        <v>82.353806222635043</v>
      </c>
      <c r="CS60" s="8">
        <f t="shared" si="37"/>
        <v>3024.8679800222735</v>
      </c>
      <c r="CT60" s="8">
        <f t="shared" si="92"/>
        <v>3019.4341764647183</v>
      </c>
      <c r="CV60">
        <f t="shared" si="38"/>
        <v>3019.4341764647183</v>
      </c>
      <c r="CW60" s="17">
        <f>CV60*0.026504</f>
        <v>80.02708341302089</v>
      </c>
      <c r="CX60" s="8">
        <f t="shared" si="39"/>
        <v>2939.4070930516973</v>
      </c>
      <c r="CY60" s="8">
        <f t="shared" si="93"/>
        <v>2112.8054940077359</v>
      </c>
      <c r="DA60">
        <f t="shared" si="40"/>
        <v>2112.8054940077359</v>
      </c>
      <c r="DB60" s="17">
        <f>DA60*0.026504</f>
        <v>55.997796813181033</v>
      </c>
      <c r="DC60" s="8">
        <f t="shared" si="41"/>
        <v>2056.8076971945547</v>
      </c>
      <c r="DD60" s="8">
        <f t="shared" si="94"/>
        <v>2123.5859742383859</v>
      </c>
      <c r="DF60">
        <f t="shared" si="42"/>
        <v>2123.5859742383859</v>
      </c>
      <c r="DG60" s="17">
        <f>DF60*0.026504</f>
        <v>56.283522661214178</v>
      </c>
      <c r="DH60" s="8">
        <f t="shared" si="43"/>
        <v>2067.3024515771717</v>
      </c>
      <c r="DI60" s="8">
        <f t="shared" si="95"/>
        <v>2418.8718452031794</v>
      </c>
      <c r="DK60">
        <f t="shared" si="44"/>
        <v>2418.8718452031794</v>
      </c>
      <c r="DL60" s="17">
        <f>DK60*0.026504</f>
        <v>64.109779385265071</v>
      </c>
      <c r="DM60" s="8">
        <f t="shared" si="45"/>
        <v>2354.7620658179144</v>
      </c>
      <c r="DN60" s="8">
        <f t="shared" si="96"/>
        <v>2408.8602721733041</v>
      </c>
      <c r="DP60">
        <f t="shared" si="46"/>
        <v>2408.8602721733041</v>
      </c>
      <c r="DQ60" s="17">
        <f>DP60*0.026504</f>
        <v>63.844432653681253</v>
      </c>
      <c r="DR60" s="8">
        <f t="shared" si="47"/>
        <v>2345.0158395196227</v>
      </c>
      <c r="DS60" s="8">
        <f t="shared" si="97"/>
        <v>2399.510499808207</v>
      </c>
      <c r="DU60">
        <f t="shared" si="48"/>
        <v>2399.510499808207</v>
      </c>
      <c r="DV60" s="17">
        <f>DU60*0.026504</f>
        <v>63.596626286916717</v>
      </c>
      <c r="DW60" s="8">
        <f t="shared" si="49"/>
        <v>2335.91387352129</v>
      </c>
      <c r="DX60" s="8">
        <f t="shared" si="98"/>
        <v>1754.5319974324273</v>
      </c>
      <c r="DZ60">
        <f t="shared" si="50"/>
        <v>1754.5319974324273</v>
      </c>
      <c r="EA60" s="17">
        <f>DZ60*0.026504</f>
        <v>46.502116059949053</v>
      </c>
      <c r="EB60" s="8">
        <f t="shared" si="51"/>
        <v>1708.0298813724783</v>
      </c>
      <c r="EC60" s="8">
        <f t="shared" si="99"/>
        <v>1737.1896315853016</v>
      </c>
      <c r="EE60">
        <f t="shared" si="52"/>
        <v>1737.1896315853016</v>
      </c>
      <c r="EF60" s="17">
        <f>EE60*0.026504</f>
        <v>46.042473995536831</v>
      </c>
      <c r="EG60" s="8">
        <f t="shared" si="53"/>
        <v>1691.1471575897649</v>
      </c>
      <c r="EH60" s="8">
        <f t="shared" si="100"/>
        <v>1702.6343721130556</v>
      </c>
      <c r="EJ60">
        <f t="shared" si="54"/>
        <v>1702.6343721130556</v>
      </c>
      <c r="EK60" s="17">
        <f>EJ60*0.026504</f>
        <v>45.126621398484424</v>
      </c>
      <c r="EL60" s="8">
        <f t="shared" si="55"/>
        <v>1657.5077507145711</v>
      </c>
      <c r="EM60" s="8">
        <f t="shared" si="101"/>
        <v>1685.8680128855046</v>
      </c>
      <c r="EO60">
        <f t="shared" si="56"/>
        <v>1685.8680128855046</v>
      </c>
      <c r="EP60" s="17">
        <f>EO60*0.026504</f>
        <v>44.682245813517412</v>
      </c>
      <c r="EQ60" s="8">
        <f t="shared" si="57"/>
        <v>1641.1857670719871</v>
      </c>
      <c r="ER60" s="8">
        <f t="shared" si="102"/>
        <v>1669.8671328319488</v>
      </c>
      <c r="ET60">
        <f t="shared" si="58"/>
        <v>1669.8671328319488</v>
      </c>
      <c r="EU60" s="17">
        <f>ET60*0.026504</f>
        <v>44.258158488577969</v>
      </c>
      <c r="EV60" s="8">
        <f t="shared" si="59"/>
        <v>1625.6089743433708</v>
      </c>
      <c r="EW60" s="8">
        <f t="shared" si="103"/>
        <v>1161.0570390197645</v>
      </c>
      <c r="EY60">
        <f t="shared" si="60"/>
        <v>1161.0570390197645</v>
      </c>
      <c r="EZ60" s="17">
        <f>EY60*0.026504</f>
        <v>30.772655762179838</v>
      </c>
      <c r="FA60" s="8">
        <f t="shared" si="61"/>
        <v>1130.2843832575848</v>
      </c>
      <c r="FB60" s="8">
        <f t="shared" si="104"/>
        <v>1140.7684308997864</v>
      </c>
      <c r="FD60">
        <f t="shared" si="62"/>
        <v>1140.7684308997864</v>
      </c>
      <c r="FE60" s="17">
        <f>FD60*0.026504</f>
        <v>30.234926492567936</v>
      </c>
      <c r="FF60" s="8">
        <f t="shared" si="63"/>
        <v>1110.5335044072185</v>
      </c>
      <c r="FG60" s="8">
        <f t="shared" si="105"/>
        <v>944.77221078024536</v>
      </c>
      <c r="FI60">
        <f t="shared" si="64"/>
        <v>944.77221078024536</v>
      </c>
      <c r="FJ60" s="17">
        <f>FI60*0.026504</f>
        <v>25.040242674519622</v>
      </c>
      <c r="FK60" s="8">
        <f t="shared" si="65"/>
        <v>919.73196810572574</v>
      </c>
      <c r="FL60" s="8">
        <f t="shared" si="106"/>
        <v>936.71853826826111</v>
      </c>
      <c r="FN60">
        <f t="shared" si="66"/>
        <v>936.71853826826111</v>
      </c>
      <c r="FO60" s="17">
        <f>FN60*0.026504</f>
        <v>24.826788138261993</v>
      </c>
      <c r="FP60" s="8">
        <f t="shared" si="67"/>
        <v>911.89175012999908</v>
      </c>
      <c r="FQ60" s="8">
        <f t="shared" si="107"/>
        <v>928.69930520764581</v>
      </c>
      <c r="FS60">
        <f t="shared" si="68"/>
        <v>928.69930520764581</v>
      </c>
      <c r="FT60" s="17">
        <f>FS60*0.026504</f>
        <v>24.614246385223446</v>
      </c>
      <c r="FU60" s="8">
        <f t="shared" si="69"/>
        <v>904.08505882242241</v>
      </c>
      <c r="FV60" s="8">
        <f t="shared" si="108"/>
        <v>854.88180796485346</v>
      </c>
      <c r="FX60">
        <f t="shared" si="70"/>
        <v>854.88180796485346</v>
      </c>
      <c r="FY60" s="17">
        <f>FX60*0.026504</f>
        <v>22.657787438300478</v>
      </c>
      <c r="FZ60" s="8">
        <f t="shared" si="71"/>
        <v>832.22402052655298</v>
      </c>
      <c r="GA60" s="8">
        <f t="shared" si="109"/>
        <v>846.69893955310749</v>
      </c>
      <c r="GC60">
        <f t="shared" si="72"/>
        <v>846.69893955310749</v>
      </c>
      <c r="GD60" s="17">
        <f>GC60*0.026504</f>
        <v>22.44090869391556</v>
      </c>
      <c r="GE60" s="8">
        <f t="shared" si="73"/>
        <v>824.25803085919188</v>
      </c>
      <c r="GF60" s="8">
        <f t="shared" si="110"/>
        <v>749.0802588631924</v>
      </c>
    </row>
    <row r="61" spans="1:188" x14ac:dyDescent="0.3">
      <c r="A61" s="15">
        <v>75</v>
      </c>
      <c r="B61" s="32">
        <v>17308</v>
      </c>
      <c r="C61">
        <v>3461</v>
      </c>
      <c r="E61">
        <f t="shared" si="0"/>
        <v>3461</v>
      </c>
      <c r="F61" s="15">
        <f>E61*0.044924</f>
        <v>155.481964</v>
      </c>
      <c r="G61" s="8">
        <f t="shared" si="1"/>
        <v>3305.5180359999999</v>
      </c>
      <c r="H61" s="8">
        <f t="shared" si="74"/>
        <v>5873.1013679999996</v>
      </c>
      <c r="J61" s="7">
        <f t="shared" si="2"/>
        <v>5873.1013679999996</v>
      </c>
      <c r="K61" s="15">
        <f>J61*0.044924</f>
        <v>263.843205856032</v>
      </c>
      <c r="L61" s="8">
        <f t="shared" si="3"/>
        <v>5609.2581621439676</v>
      </c>
      <c r="M61" s="8">
        <f t="shared" si="75"/>
        <v>5717.4406893425275</v>
      </c>
      <c r="O61">
        <f t="shared" si="4"/>
        <v>5717.4406893425275</v>
      </c>
      <c r="P61" s="15">
        <f>O61*0.044924</f>
        <v>256.85030552802368</v>
      </c>
      <c r="Q61" s="8">
        <f t="shared" si="5"/>
        <v>5460.5903838145041</v>
      </c>
      <c r="R61" s="8">
        <f t="shared" si="76"/>
        <v>5565.9056413121934</v>
      </c>
      <c r="T61">
        <f t="shared" si="6"/>
        <v>5565.9056413121934</v>
      </c>
      <c r="U61" s="15">
        <f>T61*0.044924</f>
        <v>250.04274503030896</v>
      </c>
      <c r="V61" s="8">
        <f t="shared" si="7"/>
        <v>5315.8628962818848</v>
      </c>
      <c r="W61" s="8">
        <f t="shared" si="77"/>
        <v>5418.3868781948549</v>
      </c>
      <c r="Y61">
        <f t="shared" si="8"/>
        <v>5418.3868781948549</v>
      </c>
      <c r="Z61" s="15">
        <f>Y61*0.044924</f>
        <v>243.41561211602567</v>
      </c>
      <c r="AA61" s="8">
        <f t="shared" si="9"/>
        <v>5174.9712660788291</v>
      </c>
      <c r="AB61" s="8">
        <f t="shared" si="78"/>
        <v>5274.7779523751788</v>
      </c>
      <c r="AD61">
        <f t="shared" si="10"/>
        <v>5274.7779523751788</v>
      </c>
      <c r="AE61" s="15">
        <f>AD61*0.044924</f>
        <v>236.96412473250251</v>
      </c>
      <c r="AF61" s="8">
        <f t="shared" si="11"/>
        <v>5037.8138276426762</v>
      </c>
      <c r="AG61" s="8">
        <f t="shared" si="79"/>
        <v>4916.012120974452</v>
      </c>
      <c r="AI61">
        <f t="shared" si="12"/>
        <v>4916.012120974452</v>
      </c>
      <c r="AJ61" s="15">
        <f>AI61*0.044924</f>
        <v>220.84692852265627</v>
      </c>
      <c r="AK61" s="8">
        <f t="shared" si="13"/>
        <v>4695.1651924517955</v>
      </c>
      <c r="AL61" s="8">
        <f t="shared" si="80"/>
        <v>4913.1425287654929</v>
      </c>
      <c r="AN61">
        <f t="shared" si="14"/>
        <v>4913.1425287654929</v>
      </c>
      <c r="AO61" s="15">
        <f>AN61*0.044924</f>
        <v>220.71801496226101</v>
      </c>
      <c r="AP61" s="8">
        <f t="shared" si="15"/>
        <v>4692.424513803232</v>
      </c>
      <c r="AQ61" s="8">
        <f t="shared" si="81"/>
        <v>4910.3197941277149</v>
      </c>
      <c r="AS61">
        <f t="shared" si="16"/>
        <v>4910.3197941277149</v>
      </c>
      <c r="AT61" s="15">
        <f>AS61*0.044924</f>
        <v>220.59120643139346</v>
      </c>
      <c r="AU61" s="8">
        <f t="shared" si="17"/>
        <v>4689.7285876963215</v>
      </c>
      <c r="AV61" s="8">
        <f t="shared" si="82"/>
        <v>4906.724554584378</v>
      </c>
      <c r="AX61">
        <f t="shared" si="18"/>
        <v>4906.724554584378</v>
      </c>
      <c r="AY61" s="15">
        <f>AX61*0.044924</f>
        <v>220.4296938901486</v>
      </c>
      <c r="AZ61" s="8">
        <f t="shared" si="19"/>
        <v>4686.2948606942291</v>
      </c>
      <c r="BA61" s="8">
        <f t="shared" si="83"/>
        <v>4904.0066190470034</v>
      </c>
      <c r="BC61">
        <f t="shared" si="20"/>
        <v>4904.0066190470034</v>
      </c>
      <c r="BD61" s="15">
        <f>BC61*0.044924</f>
        <v>220.30759335406756</v>
      </c>
      <c r="BE61" s="8">
        <f t="shared" si="21"/>
        <v>4683.6990256929357</v>
      </c>
      <c r="BF61" s="8">
        <f t="shared" si="84"/>
        <v>4431.9970794572555</v>
      </c>
      <c r="BH61">
        <f t="shared" si="22"/>
        <v>4431.9970794572555</v>
      </c>
      <c r="BI61" s="15">
        <f>BH61*0.044924</f>
        <v>199.10303679753773</v>
      </c>
      <c r="BJ61" s="8">
        <f t="shared" si="23"/>
        <v>4232.8940426597173</v>
      </c>
      <c r="BK61" s="8">
        <f t="shared" si="85"/>
        <v>4509.9762356387937</v>
      </c>
      <c r="BM61">
        <f t="shared" si="24"/>
        <v>4509.9762356387937</v>
      </c>
      <c r="BN61" s="15">
        <f>BM61*0.044924</f>
        <v>202.60617240983717</v>
      </c>
      <c r="BO61" s="8">
        <f t="shared" si="25"/>
        <v>4307.3700632289565</v>
      </c>
      <c r="BP61" s="8">
        <f t="shared" si="86"/>
        <v>4657.213068558679</v>
      </c>
      <c r="BR61">
        <f t="shared" si="26"/>
        <v>4657.213068558679</v>
      </c>
      <c r="BS61" s="15">
        <f>BR61*0.044924</f>
        <v>209.22063989193009</v>
      </c>
      <c r="BT61" s="8">
        <f t="shared" si="27"/>
        <v>4447.9924286667492</v>
      </c>
      <c r="BU61" s="8">
        <f t="shared" si="87"/>
        <v>4613.546852218582</v>
      </c>
      <c r="BW61">
        <f t="shared" si="28"/>
        <v>4613.546852218582</v>
      </c>
      <c r="BX61" s="15">
        <f>BW61*0.044924</f>
        <v>207.25897878906758</v>
      </c>
      <c r="BY61" s="8">
        <f t="shared" si="29"/>
        <v>4406.2878734295145</v>
      </c>
      <c r="BZ61" s="8">
        <f t="shared" si="88"/>
        <v>4555.6287894072711</v>
      </c>
      <c r="CB61">
        <f t="shared" si="30"/>
        <v>4555.6287894072711</v>
      </c>
      <c r="CC61" s="15">
        <f>CB61*0.044924</f>
        <v>204.65706773533225</v>
      </c>
      <c r="CD61" s="8">
        <f t="shared" si="31"/>
        <v>4350.9717216719391</v>
      </c>
      <c r="CE61" s="8">
        <f t="shared" si="89"/>
        <v>3047.4912935086431</v>
      </c>
      <c r="CG61">
        <f t="shared" si="32"/>
        <v>3047.4912935086431</v>
      </c>
      <c r="CH61" s="15">
        <f>CG61*0.044924</f>
        <v>136.90549886958229</v>
      </c>
      <c r="CI61" s="8">
        <f t="shared" si="33"/>
        <v>2910.5857946390606</v>
      </c>
      <c r="CJ61" s="8">
        <f t="shared" si="90"/>
        <v>3015.154406435106</v>
      </c>
      <c r="CL61">
        <f t="shared" si="34"/>
        <v>3015.154406435106</v>
      </c>
      <c r="CM61" s="15">
        <f>CL61*0.044924</f>
        <v>135.45279655469071</v>
      </c>
      <c r="CN61" s="8">
        <f t="shared" si="35"/>
        <v>2879.7016098804152</v>
      </c>
      <c r="CO61" s="8">
        <f t="shared" si="91"/>
        <v>3107.5208821554615</v>
      </c>
      <c r="CQ61">
        <f t="shared" si="36"/>
        <v>3107.5208821554615</v>
      </c>
      <c r="CR61" s="15">
        <f>CQ61*0.044924</f>
        <v>139.60226810995195</v>
      </c>
      <c r="CS61" s="8">
        <f t="shared" si="37"/>
        <v>2967.9186140455095</v>
      </c>
      <c r="CT61" s="8">
        <f t="shared" si="92"/>
        <v>3024.8679800222735</v>
      </c>
      <c r="CV61">
        <f t="shared" si="38"/>
        <v>3024.8679800222735</v>
      </c>
      <c r="CW61" s="15">
        <f>CV61*0.044924</f>
        <v>135.88916913452061</v>
      </c>
      <c r="CX61" s="8">
        <f t="shared" si="39"/>
        <v>2888.9788108877528</v>
      </c>
      <c r="CY61" s="8">
        <f t="shared" si="93"/>
        <v>2939.4070930516973</v>
      </c>
      <c r="DA61">
        <f t="shared" si="40"/>
        <v>2939.4070930516973</v>
      </c>
      <c r="DB61" s="15">
        <f>DA61*0.044924</f>
        <v>132.04992424825446</v>
      </c>
      <c r="DC61" s="8">
        <f t="shared" si="41"/>
        <v>2807.3571688034426</v>
      </c>
      <c r="DD61" s="8">
        <f t="shared" si="94"/>
        <v>2056.8076971945547</v>
      </c>
      <c r="DF61">
        <f t="shared" si="42"/>
        <v>2056.8076971945547</v>
      </c>
      <c r="DG61" s="15">
        <f>DF61*0.044924</f>
        <v>92.40002898876817</v>
      </c>
      <c r="DH61" s="8">
        <f t="shared" si="43"/>
        <v>1964.4076682057866</v>
      </c>
      <c r="DI61" s="8">
        <f t="shared" si="95"/>
        <v>2067.3024515771717</v>
      </c>
      <c r="DK61">
        <f t="shared" si="44"/>
        <v>2067.3024515771717</v>
      </c>
      <c r="DL61" s="15">
        <f>DK61*0.044924</f>
        <v>92.871495334652863</v>
      </c>
      <c r="DM61" s="8">
        <f t="shared" si="45"/>
        <v>1974.430956242519</v>
      </c>
      <c r="DN61" s="8">
        <f t="shared" si="96"/>
        <v>2354.7620658179144</v>
      </c>
      <c r="DP61">
        <f t="shared" si="46"/>
        <v>2354.7620658179144</v>
      </c>
      <c r="DQ61" s="15">
        <f>DP61*0.044924</f>
        <v>105.78533104480398</v>
      </c>
      <c r="DR61" s="8">
        <f t="shared" si="47"/>
        <v>2248.9767347731104</v>
      </c>
      <c r="DS61" s="8">
        <f t="shared" si="97"/>
        <v>2345.0158395196227</v>
      </c>
      <c r="DU61">
        <f t="shared" si="48"/>
        <v>2345.0158395196227</v>
      </c>
      <c r="DV61" s="15">
        <f>DU61*0.044924</f>
        <v>105.34749157457952</v>
      </c>
      <c r="DW61" s="8">
        <f t="shared" si="49"/>
        <v>2239.668347945043</v>
      </c>
      <c r="DX61" s="8">
        <f t="shared" si="98"/>
        <v>2335.91387352129</v>
      </c>
      <c r="DZ61">
        <f t="shared" si="50"/>
        <v>2335.91387352129</v>
      </c>
      <c r="EA61" s="15">
        <f>DZ61*0.044924</f>
        <v>104.93859485407043</v>
      </c>
      <c r="EB61" s="8">
        <f t="shared" si="51"/>
        <v>2230.9752786672198</v>
      </c>
      <c r="EC61" s="8">
        <f t="shared" si="99"/>
        <v>1708.0298813724783</v>
      </c>
      <c r="EE61">
        <f t="shared" si="52"/>
        <v>1708.0298813724783</v>
      </c>
      <c r="EF61" s="15">
        <f>EE61*0.044924</f>
        <v>76.731534390777213</v>
      </c>
      <c r="EG61" s="8">
        <f t="shared" si="53"/>
        <v>1631.2983469817011</v>
      </c>
      <c r="EH61" s="8">
        <f t="shared" si="100"/>
        <v>1691.1471575897649</v>
      </c>
      <c r="EJ61">
        <f t="shared" si="54"/>
        <v>1691.1471575897649</v>
      </c>
      <c r="EK61" s="15">
        <f>EJ61*0.044924</f>
        <v>75.973094907562597</v>
      </c>
      <c r="EL61" s="8">
        <f t="shared" si="55"/>
        <v>1615.1740626822022</v>
      </c>
      <c r="EM61" s="8">
        <f t="shared" si="101"/>
        <v>1657.5077507145711</v>
      </c>
      <c r="EO61">
        <f t="shared" si="56"/>
        <v>1657.5077507145711</v>
      </c>
      <c r="EP61" s="15">
        <f>EO61*0.044924</f>
        <v>74.461878193101384</v>
      </c>
      <c r="EQ61" s="8">
        <f t="shared" si="57"/>
        <v>1583.0458725214696</v>
      </c>
      <c r="ER61" s="8">
        <f t="shared" si="102"/>
        <v>1641.1857670719871</v>
      </c>
      <c r="ET61">
        <f t="shared" si="58"/>
        <v>1641.1857670719871</v>
      </c>
      <c r="EU61" s="15">
        <f>ET61*0.044924</f>
        <v>73.728629399941951</v>
      </c>
      <c r="EV61" s="8">
        <f t="shared" si="59"/>
        <v>1567.4571376720451</v>
      </c>
      <c r="EW61" s="8">
        <f t="shared" si="103"/>
        <v>1625.6089743433708</v>
      </c>
      <c r="EY61">
        <f t="shared" si="60"/>
        <v>1625.6089743433708</v>
      </c>
      <c r="EZ61" s="15">
        <f>EY61*0.044924</f>
        <v>73.028857563401587</v>
      </c>
      <c r="FA61" s="8">
        <f t="shared" si="61"/>
        <v>1552.5801167799693</v>
      </c>
      <c r="FB61" s="8">
        <f t="shared" si="104"/>
        <v>1130.2843832575848</v>
      </c>
      <c r="FD61">
        <f t="shared" si="62"/>
        <v>1130.2843832575848</v>
      </c>
      <c r="FE61" s="15">
        <f>FD61*0.044924</f>
        <v>50.776895633463738</v>
      </c>
      <c r="FF61" s="8">
        <f t="shared" si="63"/>
        <v>1079.507487624121</v>
      </c>
      <c r="FG61" s="8">
        <f t="shared" si="105"/>
        <v>1110.5335044072185</v>
      </c>
      <c r="FI61">
        <f t="shared" si="64"/>
        <v>1110.5335044072185</v>
      </c>
      <c r="FJ61" s="15">
        <f>FI61*0.044924</f>
        <v>49.889607151989885</v>
      </c>
      <c r="FK61" s="8">
        <f t="shared" si="65"/>
        <v>1060.6438972552287</v>
      </c>
      <c r="FL61" s="8">
        <f t="shared" si="106"/>
        <v>919.73196810572574</v>
      </c>
      <c r="FN61">
        <f t="shared" si="66"/>
        <v>919.73196810572574</v>
      </c>
      <c r="FO61" s="15">
        <f>FN61*0.044924</f>
        <v>41.318038935181619</v>
      </c>
      <c r="FP61" s="8">
        <f t="shared" si="67"/>
        <v>878.41392917054418</v>
      </c>
      <c r="FQ61" s="8">
        <f t="shared" si="107"/>
        <v>911.89175012999908</v>
      </c>
      <c r="FS61">
        <f t="shared" si="68"/>
        <v>911.89175012999908</v>
      </c>
      <c r="FT61" s="15">
        <f>FS61*0.044924</f>
        <v>40.965824982840076</v>
      </c>
      <c r="FU61" s="8">
        <f t="shared" si="69"/>
        <v>870.92592514715898</v>
      </c>
      <c r="FV61" s="8">
        <f t="shared" si="108"/>
        <v>904.08505882242241</v>
      </c>
      <c r="FX61">
        <f t="shared" si="70"/>
        <v>904.08505882242241</v>
      </c>
      <c r="FY61" s="15">
        <f>FX61*0.044924</f>
        <v>40.615117182538505</v>
      </c>
      <c r="FZ61" s="8">
        <f t="shared" si="71"/>
        <v>863.46994163988393</v>
      </c>
      <c r="GA61" s="8">
        <f t="shared" si="109"/>
        <v>832.22402052655298</v>
      </c>
      <c r="GC61">
        <f t="shared" si="72"/>
        <v>832.22402052655298</v>
      </c>
      <c r="GD61" s="15">
        <f>GC61*0.044924</f>
        <v>37.386831898134865</v>
      </c>
      <c r="GE61" s="8">
        <f t="shared" si="73"/>
        <v>794.83718862841806</v>
      </c>
      <c r="GF61" s="8">
        <f t="shared" si="110"/>
        <v>824.25803085919188</v>
      </c>
    </row>
    <row r="62" spans="1:188" x14ac:dyDescent="0.3">
      <c r="A62" s="15">
        <v>76</v>
      </c>
      <c r="C62">
        <v>3461</v>
      </c>
      <c r="E62">
        <f t="shared" si="0"/>
        <v>3461</v>
      </c>
      <c r="F62" s="15">
        <f>E62*0.044924</f>
        <v>155.481964</v>
      </c>
      <c r="G62" s="8">
        <f t="shared" si="1"/>
        <v>3305.5180359999999</v>
      </c>
      <c r="H62" s="8">
        <f t="shared" si="74"/>
        <v>3305.5180359999999</v>
      </c>
      <c r="J62" s="7">
        <f t="shared" si="2"/>
        <v>3305.5180359999999</v>
      </c>
      <c r="K62" s="15">
        <f>J62*0.044924</f>
        <v>148.497092249264</v>
      </c>
      <c r="L62" s="8">
        <f t="shared" si="3"/>
        <v>3157.020943750736</v>
      </c>
      <c r="M62" s="8">
        <f t="shared" si="75"/>
        <v>5609.2581621439676</v>
      </c>
      <c r="O62">
        <f t="shared" si="4"/>
        <v>5609.2581621439676</v>
      </c>
      <c r="P62" s="15">
        <f>O62*0.044924</f>
        <v>251.99031367615561</v>
      </c>
      <c r="Q62" s="8">
        <f t="shared" si="5"/>
        <v>5357.2678484678117</v>
      </c>
      <c r="R62" s="8">
        <f t="shared" si="76"/>
        <v>5460.5903838145041</v>
      </c>
      <c r="T62">
        <f t="shared" si="6"/>
        <v>5460.5903838145041</v>
      </c>
      <c r="U62" s="15">
        <f>T62*0.044924</f>
        <v>245.31156240248276</v>
      </c>
      <c r="V62" s="8">
        <f t="shared" si="7"/>
        <v>5215.278821412021</v>
      </c>
      <c r="W62" s="8">
        <f t="shared" si="77"/>
        <v>5315.8628962818848</v>
      </c>
      <c r="Y62">
        <f t="shared" si="8"/>
        <v>5315.8628962818848</v>
      </c>
      <c r="Z62" s="15">
        <f>Y62*0.044924</f>
        <v>238.80982475256738</v>
      </c>
      <c r="AA62" s="8">
        <f t="shared" si="9"/>
        <v>5077.0530715293171</v>
      </c>
      <c r="AB62" s="8">
        <f t="shared" si="78"/>
        <v>5174.9712660788291</v>
      </c>
      <c r="AD62">
        <f t="shared" si="10"/>
        <v>5174.9712660788291</v>
      </c>
      <c r="AE62" s="15">
        <f>AD62*0.044924</f>
        <v>232.48040915732531</v>
      </c>
      <c r="AF62" s="8">
        <f t="shared" si="11"/>
        <v>4942.490856921504</v>
      </c>
      <c r="AG62" s="8">
        <f t="shared" si="79"/>
        <v>5037.8138276426762</v>
      </c>
      <c r="AI62">
        <f t="shared" si="12"/>
        <v>5037.8138276426762</v>
      </c>
      <c r="AJ62" s="15">
        <f>AI62*0.044924</f>
        <v>226.31874839301958</v>
      </c>
      <c r="AK62" s="8">
        <f t="shared" si="13"/>
        <v>4811.4950792496566</v>
      </c>
      <c r="AL62" s="8">
        <f t="shared" si="80"/>
        <v>4695.1651924517955</v>
      </c>
      <c r="AN62">
        <f t="shared" si="14"/>
        <v>4695.1651924517955</v>
      </c>
      <c r="AO62" s="15">
        <f>AN62*0.044924</f>
        <v>210.92560110570446</v>
      </c>
      <c r="AP62" s="8">
        <f t="shared" si="15"/>
        <v>4484.2395913460914</v>
      </c>
      <c r="AQ62" s="8">
        <f t="shared" si="81"/>
        <v>4692.424513803232</v>
      </c>
      <c r="AS62">
        <f t="shared" si="16"/>
        <v>4692.424513803232</v>
      </c>
      <c r="AT62" s="15">
        <f>AS62*0.044924</f>
        <v>210.80247885809638</v>
      </c>
      <c r="AU62" s="8">
        <f t="shared" si="17"/>
        <v>4481.622034945136</v>
      </c>
      <c r="AV62" s="8">
        <f t="shared" si="82"/>
        <v>4689.7285876963215</v>
      </c>
      <c r="AX62">
        <f t="shared" si="18"/>
        <v>4689.7285876963215</v>
      </c>
      <c r="AY62" s="15">
        <f>AX62*0.044924</f>
        <v>210.68136707366955</v>
      </c>
      <c r="AZ62" s="8">
        <f t="shared" si="19"/>
        <v>4479.0472206226523</v>
      </c>
      <c r="BA62" s="8">
        <f t="shared" si="83"/>
        <v>4686.2948606942291</v>
      </c>
      <c r="BC62">
        <f t="shared" si="20"/>
        <v>4686.2948606942291</v>
      </c>
      <c r="BD62" s="15">
        <f>BC62*0.044924</f>
        <v>210.52711032182754</v>
      </c>
      <c r="BE62" s="8">
        <f t="shared" si="21"/>
        <v>4475.7677503724017</v>
      </c>
      <c r="BF62" s="8">
        <f t="shared" si="84"/>
        <v>4683.6990256929357</v>
      </c>
      <c r="BH62">
        <f t="shared" si="22"/>
        <v>4683.6990256929357</v>
      </c>
      <c r="BI62" s="15">
        <f>BH62*0.044924</f>
        <v>210.41049503022944</v>
      </c>
      <c r="BJ62" s="8">
        <f t="shared" si="23"/>
        <v>4473.2885306627059</v>
      </c>
      <c r="BK62" s="8">
        <f t="shared" si="85"/>
        <v>4232.8940426597173</v>
      </c>
      <c r="BM62">
        <f t="shared" si="24"/>
        <v>4232.8940426597173</v>
      </c>
      <c r="BN62" s="15">
        <f>BM62*0.044924</f>
        <v>190.15853197244513</v>
      </c>
      <c r="BO62" s="8">
        <f t="shared" si="25"/>
        <v>4042.7355106872724</v>
      </c>
      <c r="BP62" s="8">
        <f t="shared" si="86"/>
        <v>4307.3700632289565</v>
      </c>
      <c r="BR62">
        <f t="shared" si="26"/>
        <v>4307.3700632289565</v>
      </c>
      <c r="BS62" s="15">
        <f>BR62*0.044924</f>
        <v>193.50429272049763</v>
      </c>
      <c r="BT62" s="8">
        <f t="shared" si="27"/>
        <v>4113.8657705084588</v>
      </c>
      <c r="BU62" s="8">
        <f t="shared" si="87"/>
        <v>4447.9924286667492</v>
      </c>
      <c r="BW62">
        <f t="shared" si="28"/>
        <v>4447.9924286667492</v>
      </c>
      <c r="BX62" s="15">
        <f>BW62*0.044924</f>
        <v>199.82161186542504</v>
      </c>
      <c r="BY62" s="8">
        <f t="shared" si="29"/>
        <v>4248.1708168013238</v>
      </c>
      <c r="BZ62" s="8">
        <f t="shared" si="88"/>
        <v>4406.2878734295145</v>
      </c>
      <c r="CB62">
        <f t="shared" si="30"/>
        <v>4406.2878734295145</v>
      </c>
      <c r="CC62" s="15">
        <f>CB62*0.044924</f>
        <v>197.94807642594751</v>
      </c>
      <c r="CD62" s="8">
        <f t="shared" si="31"/>
        <v>4208.3397970035667</v>
      </c>
      <c r="CE62" s="8">
        <f t="shared" si="89"/>
        <v>4350.9717216719391</v>
      </c>
      <c r="CG62">
        <f t="shared" si="32"/>
        <v>4350.9717216719391</v>
      </c>
      <c r="CH62" s="15">
        <f>CG62*0.044924</f>
        <v>195.4630536243902</v>
      </c>
      <c r="CI62" s="8">
        <f t="shared" si="33"/>
        <v>4155.5086680475488</v>
      </c>
      <c r="CJ62" s="8">
        <f t="shared" si="90"/>
        <v>2910.5857946390606</v>
      </c>
      <c r="CL62">
        <f t="shared" si="34"/>
        <v>2910.5857946390606</v>
      </c>
      <c r="CM62" s="15">
        <f>CL62*0.044924</f>
        <v>130.75515623836515</v>
      </c>
      <c r="CN62" s="8">
        <f t="shared" si="35"/>
        <v>2779.8306384006955</v>
      </c>
      <c r="CO62" s="8">
        <f t="shared" si="91"/>
        <v>2879.7016098804152</v>
      </c>
      <c r="CQ62">
        <f t="shared" si="36"/>
        <v>2879.7016098804152</v>
      </c>
      <c r="CR62" s="15">
        <f>CQ62*0.044924</f>
        <v>129.36771512226775</v>
      </c>
      <c r="CS62" s="8">
        <f t="shared" si="37"/>
        <v>2750.3338947581474</v>
      </c>
      <c r="CT62" s="8">
        <f t="shared" si="92"/>
        <v>2967.9186140455095</v>
      </c>
      <c r="CV62">
        <f t="shared" si="38"/>
        <v>2967.9186140455095</v>
      </c>
      <c r="CW62" s="15">
        <f>CV62*0.044924</f>
        <v>133.33077581738047</v>
      </c>
      <c r="CX62" s="8">
        <f t="shared" si="39"/>
        <v>2834.5878382281289</v>
      </c>
      <c r="CY62" s="8">
        <f t="shared" si="93"/>
        <v>2888.9788108877528</v>
      </c>
      <c r="DA62">
        <f t="shared" si="40"/>
        <v>2888.9788108877528</v>
      </c>
      <c r="DB62" s="15">
        <f>DA62*0.044924</f>
        <v>129.78448410032141</v>
      </c>
      <c r="DC62" s="8">
        <f t="shared" si="41"/>
        <v>2759.1943267874312</v>
      </c>
      <c r="DD62" s="8">
        <f t="shared" si="94"/>
        <v>2807.3571688034426</v>
      </c>
      <c r="DF62">
        <f t="shared" si="42"/>
        <v>2807.3571688034426</v>
      </c>
      <c r="DG62" s="15">
        <f>DF62*0.044924</f>
        <v>126.11771345132586</v>
      </c>
      <c r="DH62" s="8">
        <f t="shared" si="43"/>
        <v>2681.2394553521167</v>
      </c>
      <c r="DI62" s="8">
        <f t="shared" si="95"/>
        <v>1964.4076682057866</v>
      </c>
      <c r="DK62">
        <f t="shared" si="44"/>
        <v>1964.4076682057866</v>
      </c>
      <c r="DL62" s="15">
        <f>DK62*0.044924</f>
        <v>88.249050086476757</v>
      </c>
      <c r="DM62" s="8">
        <f t="shared" si="45"/>
        <v>1876.1586181193099</v>
      </c>
      <c r="DN62" s="8">
        <f t="shared" si="96"/>
        <v>1974.430956242519</v>
      </c>
      <c r="DP62">
        <f t="shared" si="46"/>
        <v>1974.430956242519</v>
      </c>
      <c r="DQ62" s="15">
        <f>DP62*0.044924</f>
        <v>88.699336278238917</v>
      </c>
      <c r="DR62" s="8">
        <f t="shared" si="47"/>
        <v>1885.7316199642801</v>
      </c>
      <c r="DS62" s="8">
        <f t="shared" si="97"/>
        <v>2248.9767347731104</v>
      </c>
      <c r="DU62">
        <f t="shared" si="48"/>
        <v>2248.9767347731104</v>
      </c>
      <c r="DV62" s="15">
        <f>DU62*0.044924</f>
        <v>101.0330308329472</v>
      </c>
      <c r="DW62" s="8">
        <f t="shared" si="49"/>
        <v>2147.9437039401632</v>
      </c>
      <c r="DX62" s="8">
        <f t="shared" si="98"/>
        <v>2239.668347945043</v>
      </c>
      <c r="DZ62">
        <f t="shared" si="50"/>
        <v>2239.668347945043</v>
      </c>
      <c r="EA62" s="15">
        <f>DZ62*0.044924</f>
        <v>100.61486086308311</v>
      </c>
      <c r="EB62" s="8">
        <f t="shared" si="51"/>
        <v>2139.0534870819597</v>
      </c>
      <c r="EC62" s="8">
        <f t="shared" si="99"/>
        <v>2230.9752786672198</v>
      </c>
      <c r="EE62">
        <f t="shared" si="52"/>
        <v>2230.9752786672198</v>
      </c>
      <c r="EF62" s="15">
        <f>EE62*0.044924</f>
        <v>100.22433341884617</v>
      </c>
      <c r="EG62" s="8">
        <f t="shared" si="53"/>
        <v>2130.7509452483737</v>
      </c>
      <c r="EH62" s="8">
        <f t="shared" si="100"/>
        <v>1631.2983469817011</v>
      </c>
      <c r="EJ62">
        <f t="shared" si="54"/>
        <v>1631.2983469817011</v>
      </c>
      <c r="EK62" s="15">
        <f>EJ62*0.044924</f>
        <v>73.284446939805932</v>
      </c>
      <c r="EL62" s="8">
        <f t="shared" si="55"/>
        <v>1558.0139000418951</v>
      </c>
      <c r="EM62" s="8">
        <f t="shared" si="101"/>
        <v>1615.1740626822022</v>
      </c>
      <c r="EO62">
        <f t="shared" si="56"/>
        <v>1615.1740626822022</v>
      </c>
      <c r="EP62" s="15">
        <f>EO62*0.044924</f>
        <v>72.560079591935249</v>
      </c>
      <c r="EQ62" s="8">
        <f t="shared" si="57"/>
        <v>1542.6139830902671</v>
      </c>
      <c r="ER62" s="8">
        <f t="shared" si="102"/>
        <v>1583.0458725214696</v>
      </c>
      <c r="ET62">
        <f t="shared" si="58"/>
        <v>1583.0458725214696</v>
      </c>
      <c r="EU62" s="15">
        <f>ET62*0.044924</f>
        <v>71.116752777154502</v>
      </c>
      <c r="EV62" s="8">
        <f t="shared" si="59"/>
        <v>1511.9291197443151</v>
      </c>
      <c r="EW62" s="8">
        <f t="shared" si="103"/>
        <v>1567.4571376720451</v>
      </c>
      <c r="EY62">
        <f t="shared" si="60"/>
        <v>1567.4571376720451</v>
      </c>
      <c r="EZ62" s="15">
        <f>EY62*0.044924</f>
        <v>70.416444452778947</v>
      </c>
      <c r="FA62" s="8">
        <f t="shared" si="61"/>
        <v>1497.0406932192661</v>
      </c>
      <c r="FB62" s="8">
        <f t="shared" si="104"/>
        <v>1552.5801167799693</v>
      </c>
      <c r="FD62">
        <f t="shared" si="62"/>
        <v>1552.5801167799693</v>
      </c>
      <c r="FE62" s="15">
        <f>FD62*0.044924</f>
        <v>69.748109166223344</v>
      </c>
      <c r="FF62" s="8">
        <f t="shared" si="63"/>
        <v>1482.8320076137461</v>
      </c>
      <c r="FG62" s="8">
        <f t="shared" si="105"/>
        <v>1079.507487624121</v>
      </c>
      <c r="FI62">
        <f t="shared" si="64"/>
        <v>1079.507487624121</v>
      </c>
      <c r="FJ62" s="15">
        <f>FI62*0.044924</f>
        <v>48.495794374026012</v>
      </c>
      <c r="FK62" s="8">
        <f t="shared" si="65"/>
        <v>1031.011693250095</v>
      </c>
      <c r="FL62" s="8">
        <f t="shared" si="106"/>
        <v>1060.6438972552287</v>
      </c>
      <c r="FN62">
        <f t="shared" si="66"/>
        <v>1060.6438972552287</v>
      </c>
      <c r="FO62" s="15">
        <f>FN62*0.044924</f>
        <v>47.648366440293891</v>
      </c>
      <c r="FP62" s="8">
        <f t="shared" si="67"/>
        <v>1012.9955308149348</v>
      </c>
      <c r="FQ62" s="8">
        <f t="shared" si="107"/>
        <v>878.41392917054418</v>
      </c>
      <c r="FS62">
        <f t="shared" si="68"/>
        <v>878.41392917054418</v>
      </c>
      <c r="FT62" s="15">
        <f>FS62*0.044924</f>
        <v>39.461867354057524</v>
      </c>
      <c r="FU62" s="8">
        <f t="shared" si="69"/>
        <v>838.95206181648666</v>
      </c>
      <c r="FV62" s="8">
        <f t="shared" si="108"/>
        <v>870.92592514715898</v>
      </c>
      <c r="FX62">
        <f t="shared" si="70"/>
        <v>870.92592514715898</v>
      </c>
      <c r="FY62" s="15">
        <f>FX62*0.044924</f>
        <v>39.125476261310972</v>
      </c>
      <c r="FZ62" s="8">
        <f t="shared" si="71"/>
        <v>831.80044888584803</v>
      </c>
      <c r="GA62" s="8">
        <f t="shared" si="109"/>
        <v>863.46994163988393</v>
      </c>
      <c r="GC62">
        <f t="shared" si="72"/>
        <v>863.46994163988393</v>
      </c>
      <c r="GD62" s="15">
        <f>GC62*0.044924</f>
        <v>38.790523658230143</v>
      </c>
      <c r="GE62" s="8">
        <f t="shared" si="73"/>
        <v>824.67941798165384</v>
      </c>
      <c r="GF62" s="8">
        <f t="shared" si="110"/>
        <v>794.83718862841806</v>
      </c>
    </row>
    <row r="63" spans="1:188" x14ac:dyDescent="0.3">
      <c r="A63" s="15">
        <v>77</v>
      </c>
      <c r="C63">
        <v>3462</v>
      </c>
      <c r="E63">
        <f t="shared" si="0"/>
        <v>3462</v>
      </c>
      <c r="F63" s="15">
        <f>E63*0.044924</f>
        <v>155.52688799999999</v>
      </c>
      <c r="G63" s="8">
        <f t="shared" si="1"/>
        <v>3306.4731120000001</v>
      </c>
      <c r="H63" s="8">
        <f t="shared" si="74"/>
        <v>3305.5180359999999</v>
      </c>
      <c r="J63" s="7">
        <f t="shared" si="2"/>
        <v>3305.5180359999999</v>
      </c>
      <c r="K63" s="15">
        <f>J63*0.044924</f>
        <v>148.497092249264</v>
      </c>
      <c r="L63" s="8">
        <f t="shared" si="3"/>
        <v>3157.020943750736</v>
      </c>
      <c r="M63" s="8">
        <f t="shared" si="75"/>
        <v>3157.020943750736</v>
      </c>
      <c r="O63">
        <f t="shared" si="4"/>
        <v>3157.020943750736</v>
      </c>
      <c r="P63" s="15">
        <f>O63*0.044924</f>
        <v>141.82600887705806</v>
      </c>
      <c r="Q63" s="8">
        <f t="shared" si="5"/>
        <v>3015.194934873678</v>
      </c>
      <c r="R63" s="8">
        <f t="shared" si="76"/>
        <v>5357.2678484678117</v>
      </c>
      <c r="T63">
        <f t="shared" si="6"/>
        <v>5357.2678484678117</v>
      </c>
      <c r="U63" s="15">
        <f>T63*0.044924</f>
        <v>240.66990082456797</v>
      </c>
      <c r="V63" s="8">
        <f t="shared" si="7"/>
        <v>5116.597947643244</v>
      </c>
      <c r="W63" s="8">
        <f t="shared" si="77"/>
        <v>5215.278821412021</v>
      </c>
      <c r="Y63">
        <f t="shared" si="8"/>
        <v>5215.278821412021</v>
      </c>
      <c r="Z63" s="15">
        <f>Y63*0.044924</f>
        <v>234.29118577311363</v>
      </c>
      <c r="AA63" s="8">
        <f t="shared" si="9"/>
        <v>4980.9876356389077</v>
      </c>
      <c r="AB63" s="8">
        <f t="shared" si="78"/>
        <v>5077.0530715293171</v>
      </c>
      <c r="AD63">
        <f t="shared" si="10"/>
        <v>5077.0530715293171</v>
      </c>
      <c r="AE63" s="15">
        <f>AD63*0.044924</f>
        <v>228.08153218538303</v>
      </c>
      <c r="AF63" s="8">
        <f t="shared" si="11"/>
        <v>4848.9715393439337</v>
      </c>
      <c r="AG63" s="8">
        <f t="shared" si="79"/>
        <v>4942.490856921504</v>
      </c>
      <c r="AI63">
        <f t="shared" si="12"/>
        <v>4942.490856921504</v>
      </c>
      <c r="AJ63" s="15">
        <f>AI63*0.044924</f>
        <v>222.03645925634163</v>
      </c>
      <c r="AK63" s="8">
        <f t="shared" si="13"/>
        <v>4720.4543976651621</v>
      </c>
      <c r="AL63" s="8">
        <f t="shared" si="80"/>
        <v>4811.4950792496566</v>
      </c>
      <c r="AN63">
        <f t="shared" si="14"/>
        <v>4811.4950792496566</v>
      </c>
      <c r="AO63" s="15">
        <f>AN63*0.044924</f>
        <v>216.15160494021157</v>
      </c>
      <c r="AP63" s="8">
        <f t="shared" si="15"/>
        <v>4595.3434743094449</v>
      </c>
      <c r="AQ63" s="8">
        <f t="shared" si="81"/>
        <v>4484.2395913460914</v>
      </c>
      <c r="AS63">
        <f t="shared" si="16"/>
        <v>4484.2395913460914</v>
      </c>
      <c r="AT63" s="15">
        <f>AS63*0.044924</f>
        <v>201.44997940163179</v>
      </c>
      <c r="AU63" s="8">
        <f t="shared" si="17"/>
        <v>4282.7896119444595</v>
      </c>
      <c r="AV63" s="8">
        <f t="shared" si="82"/>
        <v>4481.622034945136</v>
      </c>
      <c r="AX63">
        <f t="shared" si="18"/>
        <v>4481.622034945136</v>
      </c>
      <c r="AY63" s="15">
        <f>AX63*0.044924</f>
        <v>201.33238829787527</v>
      </c>
      <c r="AZ63" s="8">
        <f t="shared" si="19"/>
        <v>4280.2896466472603</v>
      </c>
      <c r="BA63" s="8">
        <f t="shared" si="83"/>
        <v>4479.0472206226523</v>
      </c>
      <c r="BC63">
        <f t="shared" si="20"/>
        <v>4479.0472206226523</v>
      </c>
      <c r="BD63" s="15">
        <f>BC63*0.044924</f>
        <v>201.21671733925203</v>
      </c>
      <c r="BE63" s="8">
        <f t="shared" si="21"/>
        <v>4277.8305032834005</v>
      </c>
      <c r="BF63" s="8">
        <f t="shared" si="84"/>
        <v>4475.7677503724017</v>
      </c>
      <c r="BH63">
        <f t="shared" si="22"/>
        <v>4475.7677503724017</v>
      </c>
      <c r="BI63" s="15">
        <f>BH63*0.044924</f>
        <v>201.06939041772978</v>
      </c>
      <c r="BJ63" s="8">
        <f t="shared" si="23"/>
        <v>4274.698359954672</v>
      </c>
      <c r="BK63" s="8">
        <f t="shared" si="85"/>
        <v>4473.2885306627059</v>
      </c>
      <c r="BM63">
        <f t="shared" si="24"/>
        <v>4473.2885306627059</v>
      </c>
      <c r="BN63" s="15">
        <f>BM63*0.044924</f>
        <v>200.95801395149138</v>
      </c>
      <c r="BO63" s="8">
        <f t="shared" si="25"/>
        <v>4272.3305167112148</v>
      </c>
      <c r="BP63" s="8">
        <f t="shared" si="86"/>
        <v>4042.7355106872724</v>
      </c>
      <c r="BR63">
        <f t="shared" si="26"/>
        <v>4042.7355106872724</v>
      </c>
      <c r="BS63" s="15">
        <f>BR63*0.044924</f>
        <v>181.61585008211503</v>
      </c>
      <c r="BT63" s="8">
        <f t="shared" si="27"/>
        <v>3861.1196606051572</v>
      </c>
      <c r="BU63" s="8">
        <f t="shared" si="87"/>
        <v>4113.8657705084588</v>
      </c>
      <c r="BW63">
        <f t="shared" si="28"/>
        <v>4113.8657705084588</v>
      </c>
      <c r="BX63" s="15">
        <f>BW63*0.044924</f>
        <v>184.81130587432199</v>
      </c>
      <c r="BY63" s="8">
        <f t="shared" si="29"/>
        <v>3929.0544646341368</v>
      </c>
      <c r="BZ63" s="8">
        <f t="shared" si="88"/>
        <v>4248.1708168013238</v>
      </c>
      <c r="CB63">
        <f t="shared" si="30"/>
        <v>4248.1708168013238</v>
      </c>
      <c r="CC63" s="15">
        <f>CB63*0.044924</f>
        <v>190.84482577398268</v>
      </c>
      <c r="CD63" s="8">
        <f t="shared" si="31"/>
        <v>4057.3259910273409</v>
      </c>
      <c r="CE63" s="8">
        <f t="shared" si="89"/>
        <v>4208.3397970035667</v>
      </c>
      <c r="CG63">
        <f t="shared" si="32"/>
        <v>4208.3397970035667</v>
      </c>
      <c r="CH63" s="15">
        <f>CG63*0.044924</f>
        <v>189.05545704058824</v>
      </c>
      <c r="CI63" s="8">
        <f t="shared" si="33"/>
        <v>4019.2843399629783</v>
      </c>
      <c r="CJ63" s="8">
        <f t="shared" si="90"/>
        <v>4155.5086680475488</v>
      </c>
      <c r="CL63">
        <f t="shared" si="34"/>
        <v>4155.5086680475488</v>
      </c>
      <c r="CM63" s="15">
        <f>CL63*0.044924</f>
        <v>186.68207140336807</v>
      </c>
      <c r="CN63" s="8">
        <f t="shared" si="35"/>
        <v>3968.8265966441809</v>
      </c>
      <c r="CO63" s="8">
        <f t="shared" si="91"/>
        <v>2779.8306384006955</v>
      </c>
      <c r="CQ63">
        <f t="shared" si="36"/>
        <v>2779.8306384006955</v>
      </c>
      <c r="CR63" s="15">
        <f>CQ63*0.044924</f>
        <v>124.88111159951285</v>
      </c>
      <c r="CS63" s="8">
        <f t="shared" si="37"/>
        <v>2654.9495268011829</v>
      </c>
      <c r="CT63" s="8">
        <f t="shared" si="92"/>
        <v>2750.3338947581474</v>
      </c>
      <c r="CV63">
        <f t="shared" si="38"/>
        <v>2750.3338947581474</v>
      </c>
      <c r="CW63" s="15">
        <f>CV63*0.044924</f>
        <v>123.55599988811501</v>
      </c>
      <c r="CX63" s="8">
        <f t="shared" si="39"/>
        <v>2626.7778948700325</v>
      </c>
      <c r="CY63" s="8">
        <f t="shared" si="93"/>
        <v>2834.5878382281289</v>
      </c>
      <c r="DA63">
        <f t="shared" si="40"/>
        <v>2834.5878382281289</v>
      </c>
      <c r="DB63" s="15">
        <f>DA63*0.044924</f>
        <v>127.34102404456046</v>
      </c>
      <c r="DC63" s="8">
        <f t="shared" si="41"/>
        <v>2707.2468141835684</v>
      </c>
      <c r="DD63" s="8">
        <f t="shared" si="94"/>
        <v>2759.1943267874312</v>
      </c>
      <c r="DF63">
        <f t="shared" si="42"/>
        <v>2759.1943267874312</v>
      </c>
      <c r="DG63" s="15">
        <f>DF63*0.044924</f>
        <v>123.95404593659856</v>
      </c>
      <c r="DH63" s="8">
        <f t="shared" si="43"/>
        <v>2635.2402808508327</v>
      </c>
      <c r="DI63" s="8">
        <f t="shared" si="95"/>
        <v>2681.2394553521167</v>
      </c>
      <c r="DK63">
        <f t="shared" si="44"/>
        <v>2681.2394553521167</v>
      </c>
      <c r="DL63" s="15">
        <f>DK63*0.044924</f>
        <v>120.45200129223849</v>
      </c>
      <c r="DM63" s="8">
        <f t="shared" si="45"/>
        <v>2560.7874540598782</v>
      </c>
      <c r="DN63" s="8">
        <f t="shared" si="96"/>
        <v>1876.1586181193099</v>
      </c>
      <c r="DP63">
        <f t="shared" si="46"/>
        <v>1876.1586181193099</v>
      </c>
      <c r="DQ63" s="15">
        <f>DP63*0.044924</f>
        <v>84.284549760391883</v>
      </c>
      <c r="DR63" s="8">
        <f t="shared" si="47"/>
        <v>1791.8740683589181</v>
      </c>
      <c r="DS63" s="8">
        <f t="shared" si="97"/>
        <v>1885.7316199642801</v>
      </c>
      <c r="DU63">
        <f t="shared" si="48"/>
        <v>1885.7316199642801</v>
      </c>
      <c r="DV63" s="15">
        <f>DU63*0.044924</f>
        <v>84.714607295275314</v>
      </c>
      <c r="DW63" s="8">
        <f t="shared" si="49"/>
        <v>1801.0170126690048</v>
      </c>
      <c r="DX63" s="8">
        <f t="shared" si="98"/>
        <v>2147.9437039401632</v>
      </c>
      <c r="DZ63">
        <f t="shared" si="50"/>
        <v>2147.9437039401632</v>
      </c>
      <c r="EA63" s="15">
        <f>DZ63*0.044924</f>
        <v>96.494222955807885</v>
      </c>
      <c r="EB63" s="8">
        <f t="shared" si="51"/>
        <v>2051.4494809843554</v>
      </c>
      <c r="EC63" s="8">
        <f t="shared" si="99"/>
        <v>2139.0534870819597</v>
      </c>
      <c r="EE63">
        <f t="shared" si="52"/>
        <v>2139.0534870819597</v>
      </c>
      <c r="EF63" s="15">
        <f>EE63*0.044924</f>
        <v>96.094838853669955</v>
      </c>
      <c r="EG63" s="8">
        <f t="shared" si="53"/>
        <v>2042.9586482282898</v>
      </c>
      <c r="EH63" s="8">
        <f t="shared" si="100"/>
        <v>2130.7509452483737</v>
      </c>
      <c r="EJ63">
        <f t="shared" si="54"/>
        <v>2130.7509452483737</v>
      </c>
      <c r="EK63" s="15">
        <f>EJ63*0.044924</f>
        <v>95.721855464337935</v>
      </c>
      <c r="EL63" s="8">
        <f t="shared" si="55"/>
        <v>2035.0290897840357</v>
      </c>
      <c r="EM63" s="8">
        <f t="shared" si="101"/>
        <v>1558.0139000418951</v>
      </c>
      <c r="EO63">
        <f t="shared" si="56"/>
        <v>1558.0139000418951</v>
      </c>
      <c r="EP63" s="15">
        <f>EO63*0.044924</f>
        <v>69.9922164454821</v>
      </c>
      <c r="EQ63" s="8">
        <f t="shared" si="57"/>
        <v>1488.0216835964129</v>
      </c>
      <c r="ER63" s="8">
        <f t="shared" si="102"/>
        <v>1542.6139830902671</v>
      </c>
      <c r="ET63">
        <f t="shared" si="58"/>
        <v>1542.6139830902671</v>
      </c>
      <c r="EU63" s="15">
        <f>ET63*0.044924</f>
        <v>69.300390576347155</v>
      </c>
      <c r="EV63" s="8">
        <f t="shared" si="59"/>
        <v>1473.31359251392</v>
      </c>
      <c r="EW63" s="8">
        <f t="shared" si="103"/>
        <v>1511.9291197443151</v>
      </c>
      <c r="EY63">
        <f t="shared" si="60"/>
        <v>1511.9291197443151</v>
      </c>
      <c r="EZ63" s="15">
        <f>EY63*0.044924</f>
        <v>67.921903775393616</v>
      </c>
      <c r="FA63" s="8">
        <f t="shared" si="61"/>
        <v>1444.0072159689216</v>
      </c>
      <c r="FB63" s="8">
        <f t="shared" si="104"/>
        <v>1497.0406932192661</v>
      </c>
      <c r="FD63">
        <f t="shared" si="62"/>
        <v>1497.0406932192661</v>
      </c>
      <c r="FE63" s="15">
        <f>FD63*0.044924</f>
        <v>67.253056102182313</v>
      </c>
      <c r="FF63" s="8">
        <f t="shared" si="63"/>
        <v>1429.7876371170837</v>
      </c>
      <c r="FG63" s="8">
        <f t="shared" si="105"/>
        <v>1482.8320076137461</v>
      </c>
      <c r="FI63">
        <f t="shared" si="64"/>
        <v>1482.8320076137461</v>
      </c>
      <c r="FJ63" s="15">
        <f>FI63*0.044924</f>
        <v>66.614745110039934</v>
      </c>
      <c r="FK63" s="8">
        <f t="shared" si="65"/>
        <v>1416.2172625037063</v>
      </c>
      <c r="FL63" s="8">
        <f t="shared" si="106"/>
        <v>1031.011693250095</v>
      </c>
      <c r="FN63">
        <f t="shared" si="66"/>
        <v>1031.011693250095</v>
      </c>
      <c r="FO63" s="15">
        <f>FN63*0.044924</f>
        <v>46.317169307567269</v>
      </c>
      <c r="FP63" s="8">
        <f t="shared" si="67"/>
        <v>984.69452394252778</v>
      </c>
      <c r="FQ63" s="8">
        <f t="shared" si="107"/>
        <v>1012.9955308149348</v>
      </c>
      <c r="FS63">
        <f t="shared" si="68"/>
        <v>1012.9955308149348</v>
      </c>
      <c r="FT63" s="15">
        <f>FS63*0.044924</f>
        <v>45.507811226330126</v>
      </c>
      <c r="FU63" s="8">
        <f t="shared" si="69"/>
        <v>967.4877195886047</v>
      </c>
      <c r="FV63" s="8">
        <f t="shared" si="108"/>
        <v>838.95206181648666</v>
      </c>
      <c r="FX63">
        <f t="shared" si="70"/>
        <v>838.95206181648666</v>
      </c>
      <c r="FY63" s="15">
        <f>FX63*0.044924</f>
        <v>37.689082425043843</v>
      </c>
      <c r="FZ63" s="8">
        <f t="shared" si="71"/>
        <v>801.26297939144285</v>
      </c>
      <c r="GA63" s="8">
        <f t="shared" si="109"/>
        <v>831.80044888584803</v>
      </c>
      <c r="GC63">
        <f t="shared" si="72"/>
        <v>831.80044888584803</v>
      </c>
      <c r="GD63" s="15">
        <f>GC63*0.044924</f>
        <v>37.367803365747832</v>
      </c>
      <c r="GE63" s="8">
        <f t="shared" si="73"/>
        <v>794.43264552010021</v>
      </c>
      <c r="GF63" s="8">
        <f t="shared" si="110"/>
        <v>824.67941798165384</v>
      </c>
    </row>
    <row r="64" spans="1:188" x14ac:dyDescent="0.3">
      <c r="A64" s="15">
        <v>78</v>
      </c>
      <c r="C64">
        <v>3462</v>
      </c>
      <c r="E64">
        <f t="shared" si="0"/>
        <v>3462</v>
      </c>
      <c r="F64" s="15">
        <f>E64*0.044924</f>
        <v>155.52688799999999</v>
      </c>
      <c r="G64" s="8">
        <f t="shared" si="1"/>
        <v>3306.4731120000001</v>
      </c>
      <c r="H64" s="8">
        <f t="shared" si="74"/>
        <v>3306.4731120000001</v>
      </c>
      <c r="J64" s="7">
        <f t="shared" si="2"/>
        <v>3306.4731120000001</v>
      </c>
      <c r="K64" s="15">
        <f>J64*0.044924</f>
        <v>148.539998083488</v>
      </c>
      <c r="L64" s="8">
        <f t="shared" si="3"/>
        <v>3157.933113916512</v>
      </c>
      <c r="M64" s="8">
        <f t="shared" si="75"/>
        <v>3157.020943750736</v>
      </c>
      <c r="O64">
        <f t="shared" si="4"/>
        <v>3157.020943750736</v>
      </c>
      <c r="P64" s="15">
        <f>O64*0.044924</f>
        <v>141.82600887705806</v>
      </c>
      <c r="Q64" s="8">
        <f t="shared" si="5"/>
        <v>3015.194934873678</v>
      </c>
      <c r="R64" s="8">
        <f t="shared" si="76"/>
        <v>3015.194934873678</v>
      </c>
      <c r="T64">
        <f t="shared" si="6"/>
        <v>3015.194934873678</v>
      </c>
      <c r="U64" s="15">
        <f>T64*0.044924</f>
        <v>135.45461725426512</v>
      </c>
      <c r="V64" s="8">
        <f t="shared" si="7"/>
        <v>2879.740317619413</v>
      </c>
      <c r="W64" s="8">
        <f t="shared" si="77"/>
        <v>5116.597947643244</v>
      </c>
      <c r="Y64">
        <f t="shared" si="8"/>
        <v>5116.597947643244</v>
      </c>
      <c r="Z64" s="15">
        <f>Y64*0.044924</f>
        <v>229.8580461999251</v>
      </c>
      <c r="AA64" s="8">
        <f t="shared" si="9"/>
        <v>4886.7399014433186</v>
      </c>
      <c r="AB64" s="8">
        <f t="shared" si="78"/>
        <v>4980.9876356389077</v>
      </c>
      <c r="AD64">
        <f t="shared" si="10"/>
        <v>4980.9876356389077</v>
      </c>
      <c r="AE64" s="15">
        <f>AD64*0.044924</f>
        <v>223.76588854344229</v>
      </c>
      <c r="AF64" s="8">
        <f t="shared" si="11"/>
        <v>4757.2217470954656</v>
      </c>
      <c r="AG64" s="8">
        <f t="shared" si="79"/>
        <v>4848.9715393439337</v>
      </c>
      <c r="AI64">
        <f t="shared" si="12"/>
        <v>4848.9715393439337</v>
      </c>
      <c r="AJ64" s="15">
        <f>AI64*0.044924</f>
        <v>217.83519743348688</v>
      </c>
      <c r="AK64" s="8">
        <f t="shared" si="13"/>
        <v>4631.1363419104473</v>
      </c>
      <c r="AL64" s="8">
        <f t="shared" si="80"/>
        <v>4720.4543976651621</v>
      </c>
      <c r="AN64">
        <f t="shared" si="14"/>
        <v>4720.4543976651621</v>
      </c>
      <c r="AO64" s="15">
        <f>AN64*0.044924</f>
        <v>212.06169336070974</v>
      </c>
      <c r="AP64" s="8">
        <f t="shared" si="15"/>
        <v>4508.3927043044523</v>
      </c>
      <c r="AQ64" s="8">
        <f t="shared" si="81"/>
        <v>4595.3434743094449</v>
      </c>
      <c r="AS64">
        <f t="shared" si="16"/>
        <v>4595.3434743094449</v>
      </c>
      <c r="AT64" s="15">
        <f>AS64*0.044924</f>
        <v>206.44121023987751</v>
      </c>
      <c r="AU64" s="8">
        <f t="shared" si="17"/>
        <v>4388.9022640695675</v>
      </c>
      <c r="AV64" s="8">
        <f t="shared" si="82"/>
        <v>4282.7896119444595</v>
      </c>
      <c r="AX64">
        <f t="shared" si="18"/>
        <v>4282.7896119444595</v>
      </c>
      <c r="AY64" s="15">
        <f>AX64*0.044924</f>
        <v>192.40004052699288</v>
      </c>
      <c r="AZ64" s="8">
        <f t="shared" si="19"/>
        <v>4090.3895714174664</v>
      </c>
      <c r="BA64" s="8">
        <f t="shared" si="83"/>
        <v>4280.2896466472603</v>
      </c>
      <c r="BC64">
        <f t="shared" si="20"/>
        <v>4280.2896466472603</v>
      </c>
      <c r="BD64" s="15">
        <f>BC64*0.044924</f>
        <v>192.2877320859815</v>
      </c>
      <c r="BE64" s="8">
        <f t="shared" si="21"/>
        <v>4088.0019145612787</v>
      </c>
      <c r="BF64" s="8">
        <f t="shared" si="84"/>
        <v>4277.8305032834005</v>
      </c>
      <c r="BH64">
        <f t="shared" si="22"/>
        <v>4277.8305032834005</v>
      </c>
      <c r="BI64" s="15">
        <f>BH64*0.044924</f>
        <v>192.17725752950349</v>
      </c>
      <c r="BJ64" s="8">
        <f t="shared" si="23"/>
        <v>4085.653245753897</v>
      </c>
      <c r="BK64" s="8">
        <f t="shared" si="85"/>
        <v>4274.698359954672</v>
      </c>
      <c r="BM64">
        <f t="shared" si="24"/>
        <v>4274.698359954672</v>
      </c>
      <c r="BN64" s="15">
        <f>BM64*0.044924</f>
        <v>192.03654912260367</v>
      </c>
      <c r="BO64" s="8">
        <f t="shared" si="25"/>
        <v>4082.6618108320681</v>
      </c>
      <c r="BP64" s="8">
        <f t="shared" si="86"/>
        <v>4272.3305167112148</v>
      </c>
      <c r="BR64">
        <f t="shared" si="26"/>
        <v>4272.3305167112148</v>
      </c>
      <c r="BS64" s="15">
        <f>BR64*0.044924</f>
        <v>191.9301761327346</v>
      </c>
      <c r="BT64" s="8">
        <f t="shared" si="27"/>
        <v>4080.4003405784802</v>
      </c>
      <c r="BU64" s="8">
        <f t="shared" si="87"/>
        <v>3861.1196606051572</v>
      </c>
      <c r="BW64">
        <f t="shared" si="28"/>
        <v>3861.1196606051572</v>
      </c>
      <c r="BX64" s="15">
        <f>BW64*0.044924</f>
        <v>173.45693963302608</v>
      </c>
      <c r="BY64" s="8">
        <f t="shared" si="29"/>
        <v>3687.662720972131</v>
      </c>
      <c r="BZ64" s="8">
        <f t="shared" si="88"/>
        <v>3929.0544646341368</v>
      </c>
      <c r="CB64">
        <f t="shared" si="30"/>
        <v>3929.0544646341368</v>
      </c>
      <c r="CC64" s="15">
        <f>CB64*0.044924</f>
        <v>176.50884276922395</v>
      </c>
      <c r="CD64" s="8">
        <f t="shared" si="31"/>
        <v>3752.5456218649128</v>
      </c>
      <c r="CE64" s="8">
        <f t="shared" si="89"/>
        <v>4057.3259910273409</v>
      </c>
      <c r="CG64">
        <f t="shared" si="32"/>
        <v>4057.3259910273409</v>
      </c>
      <c r="CH64" s="15">
        <f>CG64*0.044924</f>
        <v>182.27131282091227</v>
      </c>
      <c r="CI64" s="8">
        <f t="shared" si="33"/>
        <v>3875.0546782064284</v>
      </c>
      <c r="CJ64" s="8">
        <f t="shared" si="90"/>
        <v>4019.2843399629783</v>
      </c>
      <c r="CL64">
        <f t="shared" si="34"/>
        <v>4019.2843399629783</v>
      </c>
      <c r="CM64" s="15">
        <f>CL64*0.044924</f>
        <v>180.56232968849682</v>
      </c>
      <c r="CN64" s="8">
        <f t="shared" si="35"/>
        <v>3838.7220102744814</v>
      </c>
      <c r="CO64" s="8">
        <f t="shared" si="91"/>
        <v>3968.8265966441809</v>
      </c>
      <c r="CQ64">
        <f t="shared" si="36"/>
        <v>3968.8265966441809</v>
      </c>
      <c r="CR64" s="15">
        <f>CQ64*0.044924</f>
        <v>178.29556602764319</v>
      </c>
      <c r="CS64" s="8">
        <f t="shared" si="37"/>
        <v>3790.5310306165375</v>
      </c>
      <c r="CT64" s="8">
        <f t="shared" si="92"/>
        <v>2654.9495268011829</v>
      </c>
      <c r="CV64">
        <f t="shared" si="38"/>
        <v>2654.9495268011829</v>
      </c>
      <c r="CW64" s="15">
        <f>CV64*0.044924</f>
        <v>119.27095254201633</v>
      </c>
      <c r="CX64" s="8">
        <f t="shared" si="39"/>
        <v>2535.6785742591665</v>
      </c>
      <c r="CY64" s="8">
        <f t="shared" si="93"/>
        <v>2626.7778948700325</v>
      </c>
      <c r="DA64">
        <f t="shared" si="40"/>
        <v>2626.7778948700325</v>
      </c>
      <c r="DB64" s="15">
        <f>DA64*0.044924</f>
        <v>118.00537014914134</v>
      </c>
      <c r="DC64" s="8">
        <f t="shared" si="41"/>
        <v>2508.7725247208909</v>
      </c>
      <c r="DD64" s="8">
        <f t="shared" si="94"/>
        <v>2707.2468141835684</v>
      </c>
      <c r="DF64">
        <f t="shared" si="42"/>
        <v>2707.2468141835684</v>
      </c>
      <c r="DG64" s="15">
        <f>DF64*0.044924</f>
        <v>121.62035588038262</v>
      </c>
      <c r="DH64" s="8">
        <f t="shared" si="43"/>
        <v>2585.6264583031857</v>
      </c>
      <c r="DI64" s="8">
        <f t="shared" si="95"/>
        <v>2635.2402808508327</v>
      </c>
      <c r="DK64">
        <f t="shared" si="44"/>
        <v>2635.2402808508327</v>
      </c>
      <c r="DL64" s="15">
        <f>DK64*0.044924</f>
        <v>118.3855343769428</v>
      </c>
      <c r="DM64" s="8">
        <f t="shared" si="45"/>
        <v>2516.8547464738899</v>
      </c>
      <c r="DN64" s="8">
        <f t="shared" si="96"/>
        <v>2560.7874540598782</v>
      </c>
      <c r="DP64">
        <f t="shared" si="46"/>
        <v>2560.7874540598782</v>
      </c>
      <c r="DQ64" s="15">
        <f>DP64*0.044924</f>
        <v>115.04081558618597</v>
      </c>
      <c r="DR64" s="8">
        <f t="shared" si="47"/>
        <v>2445.7466384736922</v>
      </c>
      <c r="DS64" s="8">
        <f t="shared" si="97"/>
        <v>1791.8740683589181</v>
      </c>
      <c r="DU64">
        <f t="shared" si="48"/>
        <v>1791.8740683589181</v>
      </c>
      <c r="DV64" s="15">
        <f>DU64*0.044924</f>
        <v>80.498150646956034</v>
      </c>
      <c r="DW64" s="8">
        <f t="shared" si="49"/>
        <v>1711.3759177119621</v>
      </c>
      <c r="DX64" s="8">
        <f t="shared" si="98"/>
        <v>1801.0170126690048</v>
      </c>
      <c r="DZ64">
        <f t="shared" si="50"/>
        <v>1801.0170126690048</v>
      </c>
      <c r="EA64" s="15">
        <f>DZ64*0.044924</f>
        <v>80.908888277142367</v>
      </c>
      <c r="EB64" s="8">
        <f t="shared" si="51"/>
        <v>1720.1081243918625</v>
      </c>
      <c r="EC64" s="8">
        <f t="shared" si="99"/>
        <v>2051.4494809843554</v>
      </c>
      <c r="EE64">
        <f t="shared" si="52"/>
        <v>2051.4494809843554</v>
      </c>
      <c r="EF64" s="15">
        <f>EE64*0.044924</f>
        <v>92.159316483741179</v>
      </c>
      <c r="EG64" s="8">
        <f t="shared" si="53"/>
        <v>1959.2901645006143</v>
      </c>
      <c r="EH64" s="8">
        <f t="shared" si="100"/>
        <v>2042.9586482282898</v>
      </c>
      <c r="EJ64">
        <f t="shared" si="54"/>
        <v>2042.9586482282898</v>
      </c>
      <c r="EK64" s="15">
        <f>EJ64*0.044924</f>
        <v>91.777874313007686</v>
      </c>
      <c r="EL64" s="8">
        <f t="shared" si="55"/>
        <v>1951.1807739152821</v>
      </c>
      <c r="EM64" s="8">
        <f t="shared" si="101"/>
        <v>2035.0290897840357</v>
      </c>
      <c r="EO64">
        <f t="shared" si="56"/>
        <v>2035.0290897840357</v>
      </c>
      <c r="EP64" s="15">
        <f>EO64*0.044924</f>
        <v>91.421646829458012</v>
      </c>
      <c r="EQ64" s="8">
        <f t="shared" si="57"/>
        <v>1943.6074429545777</v>
      </c>
      <c r="ER64" s="8">
        <f t="shared" si="102"/>
        <v>1488.0216835964129</v>
      </c>
      <c r="ET64">
        <f t="shared" si="58"/>
        <v>1488.0216835964129</v>
      </c>
      <c r="EU64" s="15">
        <f>ET64*0.044924</f>
        <v>66.847886113885252</v>
      </c>
      <c r="EV64" s="8">
        <f t="shared" si="59"/>
        <v>1421.1737974825276</v>
      </c>
      <c r="EW64" s="8">
        <f t="shared" si="103"/>
        <v>1473.31359251392</v>
      </c>
      <c r="EY64">
        <f t="shared" si="60"/>
        <v>1473.31359251392</v>
      </c>
      <c r="EZ64" s="15">
        <f>EY64*0.044924</f>
        <v>66.187139830095333</v>
      </c>
      <c r="FA64" s="8">
        <f t="shared" si="61"/>
        <v>1407.1264526838247</v>
      </c>
      <c r="FB64" s="8">
        <f t="shared" si="104"/>
        <v>1444.0072159689216</v>
      </c>
      <c r="FD64">
        <f t="shared" si="62"/>
        <v>1444.0072159689216</v>
      </c>
      <c r="FE64" s="15">
        <f>FD64*0.044924</f>
        <v>64.870580170187836</v>
      </c>
      <c r="FF64" s="8">
        <f t="shared" si="63"/>
        <v>1379.1366357987338</v>
      </c>
      <c r="FG64" s="8">
        <f t="shared" si="105"/>
        <v>1429.7876371170837</v>
      </c>
      <c r="FI64">
        <f t="shared" si="64"/>
        <v>1429.7876371170837</v>
      </c>
      <c r="FJ64" s="15">
        <f>FI64*0.044924</f>
        <v>64.231779809847865</v>
      </c>
      <c r="FK64" s="8">
        <f t="shared" si="65"/>
        <v>1365.5558573072358</v>
      </c>
      <c r="FL64" s="8">
        <f t="shared" si="106"/>
        <v>1416.2172625037063</v>
      </c>
      <c r="FN64">
        <f t="shared" si="66"/>
        <v>1416.2172625037063</v>
      </c>
      <c r="FO64" s="15">
        <f>FN64*0.044924</f>
        <v>63.622144300716499</v>
      </c>
      <c r="FP64" s="8">
        <f t="shared" si="67"/>
        <v>1352.5951182029899</v>
      </c>
      <c r="FQ64" s="8">
        <f t="shared" si="107"/>
        <v>984.69452394252778</v>
      </c>
      <c r="FS64">
        <f t="shared" si="68"/>
        <v>984.69452394252778</v>
      </c>
      <c r="FT64" s="15">
        <f>FS64*0.044924</f>
        <v>44.236416793594117</v>
      </c>
      <c r="FU64" s="8">
        <f t="shared" si="69"/>
        <v>940.45810714893366</v>
      </c>
      <c r="FV64" s="8">
        <f t="shared" si="108"/>
        <v>967.4877195886047</v>
      </c>
      <c r="FX64">
        <f t="shared" si="70"/>
        <v>967.4877195886047</v>
      </c>
      <c r="FY64" s="15">
        <f>FX64*0.044924</f>
        <v>43.463418314798474</v>
      </c>
      <c r="FZ64" s="8">
        <f t="shared" si="71"/>
        <v>924.02430127380626</v>
      </c>
      <c r="GA64" s="8">
        <f t="shared" si="109"/>
        <v>801.26297939144285</v>
      </c>
      <c r="GC64">
        <f t="shared" si="72"/>
        <v>801.26297939144285</v>
      </c>
      <c r="GD64" s="15">
        <f>GC64*0.044924</f>
        <v>35.995938086181177</v>
      </c>
      <c r="GE64" s="8">
        <f t="shared" si="73"/>
        <v>765.26704130526173</v>
      </c>
      <c r="GF64" s="8">
        <f t="shared" si="110"/>
        <v>794.43264552010021</v>
      </c>
    </row>
    <row r="65" spans="1:188" x14ac:dyDescent="0.3">
      <c r="A65" s="15">
        <v>79</v>
      </c>
      <c r="C65">
        <v>3462</v>
      </c>
      <c r="E65">
        <f t="shared" si="0"/>
        <v>3462</v>
      </c>
      <c r="F65" s="15">
        <f>E65*0.044924</f>
        <v>155.52688799999999</v>
      </c>
      <c r="G65" s="8">
        <f t="shared" si="1"/>
        <v>3306.4731120000001</v>
      </c>
      <c r="H65" s="8">
        <f t="shared" si="74"/>
        <v>3306.4731120000001</v>
      </c>
      <c r="J65" s="7">
        <f t="shared" si="2"/>
        <v>3306.4731120000001</v>
      </c>
      <c r="K65" s="15">
        <f>J65*0.044924</f>
        <v>148.539998083488</v>
      </c>
      <c r="L65" s="8">
        <f t="shared" si="3"/>
        <v>3157.933113916512</v>
      </c>
      <c r="M65" s="8">
        <f t="shared" si="75"/>
        <v>3157.933113916512</v>
      </c>
      <c r="O65">
        <f t="shared" si="4"/>
        <v>3157.933113916512</v>
      </c>
      <c r="P65" s="15">
        <f>O65*0.044924</f>
        <v>141.86698720958537</v>
      </c>
      <c r="Q65" s="8">
        <f t="shared" si="5"/>
        <v>3016.0661267069268</v>
      </c>
      <c r="R65" s="8">
        <f t="shared" si="76"/>
        <v>3015.194934873678</v>
      </c>
      <c r="T65">
        <f t="shared" si="6"/>
        <v>3015.194934873678</v>
      </c>
      <c r="U65" s="15">
        <f>T65*0.044924</f>
        <v>135.45461725426512</v>
      </c>
      <c r="V65" s="8">
        <f t="shared" si="7"/>
        <v>2879.740317619413</v>
      </c>
      <c r="W65" s="8">
        <f t="shared" si="77"/>
        <v>2879.740317619413</v>
      </c>
      <c r="Y65">
        <f t="shared" si="8"/>
        <v>2879.740317619413</v>
      </c>
      <c r="Z65" s="15">
        <f>Y65*0.044924</f>
        <v>129.36945402873451</v>
      </c>
      <c r="AA65" s="8">
        <f t="shared" si="9"/>
        <v>2750.3708635906783</v>
      </c>
      <c r="AB65" s="8">
        <f t="shared" si="78"/>
        <v>4886.7399014433186</v>
      </c>
      <c r="AD65">
        <f t="shared" si="10"/>
        <v>4886.7399014433186</v>
      </c>
      <c r="AE65" s="15">
        <f>AD65*0.044924</f>
        <v>219.53190333243964</v>
      </c>
      <c r="AF65" s="8">
        <f t="shared" si="11"/>
        <v>4667.2079981108791</v>
      </c>
      <c r="AG65" s="8">
        <f t="shared" si="79"/>
        <v>4757.2217470954656</v>
      </c>
      <c r="AI65">
        <f t="shared" si="12"/>
        <v>4757.2217470954656</v>
      </c>
      <c r="AJ65" s="15">
        <f>AI65*0.044924</f>
        <v>213.7134297665167</v>
      </c>
      <c r="AK65" s="8">
        <f t="shared" si="13"/>
        <v>4543.5083173289486</v>
      </c>
      <c r="AL65" s="8">
        <f t="shared" si="80"/>
        <v>4631.1363419104473</v>
      </c>
      <c r="AN65">
        <f t="shared" si="14"/>
        <v>4631.1363419104473</v>
      </c>
      <c r="AO65" s="15">
        <f>AN65*0.044924</f>
        <v>208.04916902398492</v>
      </c>
      <c r="AP65" s="8">
        <f t="shared" si="15"/>
        <v>4423.0871728864622</v>
      </c>
      <c r="AQ65" s="8">
        <f t="shared" si="81"/>
        <v>4508.3927043044523</v>
      </c>
      <c r="AS65">
        <f t="shared" si="16"/>
        <v>4508.3927043044523</v>
      </c>
      <c r="AT65" s="15">
        <f>AS65*0.044924</f>
        <v>202.53503384817321</v>
      </c>
      <c r="AU65" s="8">
        <f t="shared" si="17"/>
        <v>4305.8576704562793</v>
      </c>
      <c r="AV65" s="8">
        <f t="shared" si="82"/>
        <v>4388.9022640695675</v>
      </c>
      <c r="AX65">
        <f t="shared" si="18"/>
        <v>4388.9022640695675</v>
      </c>
      <c r="AY65" s="15">
        <f>AX65*0.044924</f>
        <v>197.16704531106126</v>
      </c>
      <c r="AZ65" s="8">
        <f t="shared" si="19"/>
        <v>4191.7352187585066</v>
      </c>
      <c r="BA65" s="8">
        <f t="shared" si="83"/>
        <v>4090.3895714174664</v>
      </c>
      <c r="BC65">
        <f t="shared" si="20"/>
        <v>4090.3895714174664</v>
      </c>
      <c r="BD65" s="15">
        <f>BC65*0.044924</f>
        <v>183.75666110635825</v>
      </c>
      <c r="BE65" s="8">
        <f t="shared" si="21"/>
        <v>3906.6329103111084</v>
      </c>
      <c r="BF65" s="8">
        <f t="shared" si="84"/>
        <v>4088.0019145612787</v>
      </c>
      <c r="BH65">
        <f t="shared" si="22"/>
        <v>4088.0019145612787</v>
      </c>
      <c r="BI65" s="15">
        <f>BH65*0.044924</f>
        <v>183.64939800975088</v>
      </c>
      <c r="BJ65" s="8">
        <f t="shared" si="23"/>
        <v>3904.352516551528</v>
      </c>
      <c r="BK65" s="8">
        <f t="shared" si="85"/>
        <v>4085.653245753897</v>
      </c>
      <c r="BM65">
        <f t="shared" si="24"/>
        <v>4085.653245753897</v>
      </c>
      <c r="BN65" s="15">
        <f>BM65*0.044924</f>
        <v>183.54388641224807</v>
      </c>
      <c r="BO65" s="8">
        <f t="shared" si="25"/>
        <v>3902.109359341649</v>
      </c>
      <c r="BP65" s="8">
        <f t="shared" si="86"/>
        <v>4082.6618108320681</v>
      </c>
      <c r="BR65">
        <f t="shared" si="26"/>
        <v>4082.6618108320681</v>
      </c>
      <c r="BS65" s="15">
        <f>BR65*0.044924</f>
        <v>183.40949918981983</v>
      </c>
      <c r="BT65" s="8">
        <f t="shared" si="27"/>
        <v>3899.2523116422481</v>
      </c>
      <c r="BU65" s="8">
        <f t="shared" si="87"/>
        <v>4080.4003405784802</v>
      </c>
      <c r="BW65">
        <f t="shared" si="28"/>
        <v>4080.4003405784802</v>
      </c>
      <c r="BX65" s="15">
        <f>BW65*0.044924</f>
        <v>183.30790490014763</v>
      </c>
      <c r="BY65" s="8">
        <f t="shared" si="29"/>
        <v>3897.0924356783325</v>
      </c>
      <c r="BZ65" s="8">
        <f t="shared" si="88"/>
        <v>3687.662720972131</v>
      </c>
      <c r="CB65">
        <f t="shared" si="30"/>
        <v>3687.662720972131</v>
      </c>
      <c r="CC65" s="15">
        <f>CB65*0.044924</f>
        <v>165.664560076952</v>
      </c>
      <c r="CD65" s="8">
        <f t="shared" si="31"/>
        <v>3521.9981608951789</v>
      </c>
      <c r="CE65" s="8">
        <f t="shared" si="89"/>
        <v>3752.5456218649128</v>
      </c>
      <c r="CG65">
        <f t="shared" si="32"/>
        <v>3752.5456218649128</v>
      </c>
      <c r="CH65" s="15">
        <f>CG65*0.044924</f>
        <v>168.57935951665934</v>
      </c>
      <c r="CI65" s="8">
        <f t="shared" si="33"/>
        <v>3583.9662623482536</v>
      </c>
      <c r="CJ65" s="8">
        <f t="shared" si="90"/>
        <v>3875.0546782064284</v>
      </c>
      <c r="CL65">
        <f t="shared" si="34"/>
        <v>3875.0546782064284</v>
      </c>
      <c r="CM65" s="15">
        <f>CL65*0.044924</f>
        <v>174.08295636374558</v>
      </c>
      <c r="CN65" s="8">
        <f t="shared" si="35"/>
        <v>3700.9717218426827</v>
      </c>
      <c r="CO65" s="8">
        <f t="shared" si="91"/>
        <v>3838.7220102744814</v>
      </c>
      <c r="CQ65">
        <f t="shared" si="36"/>
        <v>3838.7220102744814</v>
      </c>
      <c r="CR65" s="15">
        <f>CQ65*0.044924</f>
        <v>172.4507475895708</v>
      </c>
      <c r="CS65" s="8">
        <f t="shared" si="37"/>
        <v>3666.2712626849107</v>
      </c>
      <c r="CT65" s="8">
        <f t="shared" si="92"/>
        <v>3790.5310306165375</v>
      </c>
      <c r="CV65">
        <f t="shared" si="38"/>
        <v>3790.5310306165375</v>
      </c>
      <c r="CW65" s="15">
        <f>CV65*0.044924</f>
        <v>170.28581601941733</v>
      </c>
      <c r="CX65" s="8">
        <f t="shared" si="39"/>
        <v>3620.2452145971201</v>
      </c>
      <c r="CY65" s="8">
        <f t="shared" si="93"/>
        <v>2535.6785742591665</v>
      </c>
      <c r="DA65">
        <f t="shared" si="40"/>
        <v>2535.6785742591665</v>
      </c>
      <c r="DB65" s="15">
        <f>DA65*0.044924</f>
        <v>113.91282427001879</v>
      </c>
      <c r="DC65" s="8">
        <f t="shared" si="41"/>
        <v>2421.7657499891475</v>
      </c>
      <c r="DD65" s="8">
        <f t="shared" si="94"/>
        <v>2508.7725247208909</v>
      </c>
      <c r="DF65">
        <f t="shared" si="42"/>
        <v>2508.7725247208909</v>
      </c>
      <c r="DG65" s="15">
        <f>DF65*0.044924</f>
        <v>112.7040969005613</v>
      </c>
      <c r="DH65" s="8">
        <f t="shared" si="43"/>
        <v>2396.0684278203298</v>
      </c>
      <c r="DI65" s="8">
        <f t="shared" si="95"/>
        <v>2585.6264583031857</v>
      </c>
      <c r="DK65">
        <f t="shared" si="44"/>
        <v>2585.6264583031857</v>
      </c>
      <c r="DL65" s="15">
        <f>DK65*0.044924</f>
        <v>116.15668301281231</v>
      </c>
      <c r="DM65" s="8">
        <f t="shared" si="45"/>
        <v>2469.4697752903735</v>
      </c>
      <c r="DN65" s="8">
        <f t="shared" si="96"/>
        <v>2516.8547464738899</v>
      </c>
      <c r="DP65">
        <f t="shared" si="46"/>
        <v>2516.8547464738899</v>
      </c>
      <c r="DQ65" s="15">
        <f>DP65*0.044924</f>
        <v>113.06718263059302</v>
      </c>
      <c r="DR65" s="8">
        <f t="shared" si="47"/>
        <v>2403.787563843297</v>
      </c>
      <c r="DS65" s="8">
        <f t="shared" si="97"/>
        <v>2445.7466384736922</v>
      </c>
      <c r="DU65">
        <f t="shared" si="48"/>
        <v>2445.7466384736922</v>
      </c>
      <c r="DV65" s="15">
        <f>DU65*0.044924</f>
        <v>109.87272198679214</v>
      </c>
      <c r="DW65" s="8">
        <f t="shared" si="49"/>
        <v>2335.8739164869003</v>
      </c>
      <c r="DX65" s="8">
        <f t="shared" si="98"/>
        <v>1711.3759177119621</v>
      </c>
      <c r="DZ65">
        <f t="shared" si="50"/>
        <v>1711.3759177119621</v>
      </c>
      <c r="EA65" s="15">
        <f>DZ65*0.044924</f>
        <v>76.881851727292187</v>
      </c>
      <c r="EB65" s="8">
        <f t="shared" si="51"/>
        <v>1634.49406598467</v>
      </c>
      <c r="EC65" s="8">
        <f t="shared" si="99"/>
        <v>1720.1081243918625</v>
      </c>
      <c r="EE65">
        <f t="shared" si="52"/>
        <v>1720.1081243918625</v>
      </c>
      <c r="EF65" s="15">
        <f>EE65*0.044924</f>
        <v>77.274137380180022</v>
      </c>
      <c r="EG65" s="8">
        <f t="shared" si="53"/>
        <v>1642.8339870116824</v>
      </c>
      <c r="EH65" s="8">
        <f t="shared" si="100"/>
        <v>1959.2901645006143</v>
      </c>
      <c r="EJ65">
        <f t="shared" si="54"/>
        <v>1959.2901645006143</v>
      </c>
      <c r="EK65" s="15">
        <f>EJ65*0.044924</f>
        <v>88.019151350025595</v>
      </c>
      <c r="EL65" s="8">
        <f t="shared" si="55"/>
        <v>1871.2710131505887</v>
      </c>
      <c r="EM65" s="8">
        <f t="shared" si="101"/>
        <v>1951.1807739152821</v>
      </c>
      <c r="EO65">
        <f t="shared" si="56"/>
        <v>1951.1807739152821</v>
      </c>
      <c r="EP65" s="15">
        <f>EO65*0.044924</f>
        <v>87.654845087370134</v>
      </c>
      <c r="EQ65" s="8">
        <f t="shared" si="57"/>
        <v>1863.5259288279119</v>
      </c>
      <c r="ER65" s="8">
        <f t="shared" si="102"/>
        <v>1943.6074429545777</v>
      </c>
      <c r="ET65">
        <f t="shared" si="58"/>
        <v>1943.6074429545777</v>
      </c>
      <c r="EU65" s="15">
        <f>ET65*0.044924</f>
        <v>87.314620767291444</v>
      </c>
      <c r="EV65" s="8">
        <f t="shared" si="59"/>
        <v>1856.2928221872862</v>
      </c>
      <c r="EW65" s="8">
        <f t="shared" si="103"/>
        <v>1421.1737974825276</v>
      </c>
      <c r="EY65">
        <f t="shared" si="60"/>
        <v>1421.1737974825276</v>
      </c>
      <c r="EZ65" s="15">
        <f>EY65*0.044924</f>
        <v>63.844811678105067</v>
      </c>
      <c r="FA65" s="8">
        <f t="shared" si="61"/>
        <v>1357.3289858044225</v>
      </c>
      <c r="FB65" s="8">
        <f t="shared" si="104"/>
        <v>1407.1264526838247</v>
      </c>
      <c r="FD65">
        <f t="shared" si="62"/>
        <v>1407.1264526838247</v>
      </c>
      <c r="FE65" s="15">
        <f>FD65*0.044924</f>
        <v>63.213748760368141</v>
      </c>
      <c r="FF65" s="8">
        <f t="shared" si="63"/>
        <v>1343.9127039234565</v>
      </c>
      <c r="FG65" s="8">
        <f t="shared" si="105"/>
        <v>1379.1366357987338</v>
      </c>
      <c r="FI65">
        <f t="shared" si="64"/>
        <v>1379.1366357987338</v>
      </c>
      <c r="FJ65" s="15">
        <f>FI65*0.044924</f>
        <v>61.956334226622317</v>
      </c>
      <c r="FK65" s="8">
        <f t="shared" si="65"/>
        <v>1317.1803015721114</v>
      </c>
      <c r="FL65" s="8">
        <f t="shared" si="106"/>
        <v>1365.5558573072358</v>
      </c>
      <c r="FN65">
        <f t="shared" si="66"/>
        <v>1365.5558573072358</v>
      </c>
      <c r="FO65" s="15">
        <f>FN65*0.044924</f>
        <v>61.346231333670261</v>
      </c>
      <c r="FP65" s="8">
        <f t="shared" si="67"/>
        <v>1304.2096259735656</v>
      </c>
      <c r="FQ65" s="8">
        <f t="shared" si="107"/>
        <v>1352.5951182029899</v>
      </c>
      <c r="FS65">
        <f t="shared" si="68"/>
        <v>1352.5951182029899</v>
      </c>
      <c r="FT65" s="15">
        <f>FS65*0.044924</f>
        <v>60.763983090151115</v>
      </c>
      <c r="FU65" s="8">
        <f t="shared" si="69"/>
        <v>1291.8311351128386</v>
      </c>
      <c r="FV65" s="8">
        <f t="shared" si="108"/>
        <v>940.45810714893366</v>
      </c>
      <c r="FX65">
        <f t="shared" si="70"/>
        <v>940.45810714893366</v>
      </c>
      <c r="FY65" s="15">
        <f>FX65*0.044924</f>
        <v>42.249140005558694</v>
      </c>
      <c r="FZ65" s="8">
        <f t="shared" si="71"/>
        <v>898.20896714337493</v>
      </c>
      <c r="GA65" s="8">
        <f t="shared" si="109"/>
        <v>924.02430127380626</v>
      </c>
      <c r="GC65">
        <f t="shared" si="72"/>
        <v>924.02430127380626</v>
      </c>
      <c r="GD65" s="15">
        <f>GC65*0.044924</f>
        <v>41.510867710424471</v>
      </c>
      <c r="GE65" s="8">
        <f t="shared" si="73"/>
        <v>882.5134335633818</v>
      </c>
      <c r="GF65" s="8">
        <f t="shared" si="110"/>
        <v>765.26704130526173</v>
      </c>
    </row>
    <row r="66" spans="1:188" x14ac:dyDescent="0.3">
      <c r="A66" s="17">
        <v>80</v>
      </c>
      <c r="B66" s="32">
        <v>9550</v>
      </c>
      <c r="C66">
        <v>1910</v>
      </c>
      <c r="E66">
        <f t="shared" si="0"/>
        <v>1910</v>
      </c>
      <c r="F66" s="17">
        <f>E66*0.078547</f>
        <v>150.02477000000002</v>
      </c>
      <c r="G66" s="8">
        <f t="shared" si="1"/>
        <v>1759.97523</v>
      </c>
      <c r="H66" s="8">
        <f t="shared" si="74"/>
        <v>3306.4731120000001</v>
      </c>
      <c r="J66" s="7">
        <f t="shared" si="2"/>
        <v>3306.4731120000001</v>
      </c>
      <c r="K66" s="17">
        <f>J66*0.078547</f>
        <v>259.71354352826404</v>
      </c>
      <c r="L66" s="8">
        <f t="shared" si="3"/>
        <v>3046.7595684717362</v>
      </c>
      <c r="M66" s="8">
        <f t="shared" si="75"/>
        <v>3157.933113916512</v>
      </c>
      <c r="O66">
        <f t="shared" si="4"/>
        <v>3157.933113916512</v>
      </c>
      <c r="P66" s="17">
        <f>O66*0.078547</f>
        <v>248.04617229880029</v>
      </c>
      <c r="Q66" s="8">
        <f t="shared" si="5"/>
        <v>2909.8869416177117</v>
      </c>
      <c r="R66" s="8">
        <f t="shared" si="76"/>
        <v>3016.0661267069268</v>
      </c>
      <c r="T66">
        <f t="shared" si="6"/>
        <v>3016.0661267069268</v>
      </c>
      <c r="U66" s="17">
        <f>T66*0.078547</f>
        <v>236.90294605444899</v>
      </c>
      <c r="V66" s="8">
        <f t="shared" si="7"/>
        <v>2779.1631806524779</v>
      </c>
      <c r="W66" s="8">
        <f t="shared" si="77"/>
        <v>2879.740317619413</v>
      </c>
      <c r="Y66">
        <f t="shared" si="8"/>
        <v>2879.740317619413</v>
      </c>
      <c r="Z66" s="17">
        <f>Y66*0.078547</f>
        <v>226.19496272805205</v>
      </c>
      <c r="AA66" s="8">
        <f t="shared" si="9"/>
        <v>2653.5453548913611</v>
      </c>
      <c r="AB66" s="8">
        <f t="shared" si="78"/>
        <v>2750.3708635906783</v>
      </c>
      <c r="AD66">
        <f t="shared" si="10"/>
        <v>2750.3708635906783</v>
      </c>
      <c r="AE66" s="17">
        <f>AD66*0.078547</f>
        <v>216.03338022245703</v>
      </c>
      <c r="AF66" s="8">
        <f t="shared" si="11"/>
        <v>2534.337483368221</v>
      </c>
      <c r="AG66" s="8">
        <f t="shared" si="79"/>
        <v>4667.2079981108791</v>
      </c>
      <c r="AI66">
        <f t="shared" si="12"/>
        <v>4667.2079981108791</v>
      </c>
      <c r="AJ66" s="17">
        <f>AI66*0.078547</f>
        <v>366.59518662761525</v>
      </c>
      <c r="AK66" s="8">
        <f t="shared" si="13"/>
        <v>4300.6128114832636</v>
      </c>
      <c r="AL66" s="8">
        <f t="shared" si="80"/>
        <v>4543.5083173289486</v>
      </c>
      <c r="AN66">
        <f t="shared" si="14"/>
        <v>4543.5083173289486</v>
      </c>
      <c r="AO66" s="17">
        <f>AN66*0.078547</f>
        <v>356.87894780123696</v>
      </c>
      <c r="AP66" s="8">
        <f t="shared" si="15"/>
        <v>4186.6293695277118</v>
      </c>
      <c r="AQ66" s="8">
        <f t="shared" si="81"/>
        <v>4423.0871728864622</v>
      </c>
      <c r="AS66">
        <f t="shared" si="16"/>
        <v>4423.0871728864622</v>
      </c>
      <c r="AT66" s="17">
        <f>AS66*0.078547</f>
        <v>347.42022816871298</v>
      </c>
      <c r="AU66" s="8">
        <f t="shared" si="17"/>
        <v>4075.6669447177492</v>
      </c>
      <c r="AV66" s="8">
        <f t="shared" si="82"/>
        <v>4305.8576704562793</v>
      </c>
      <c r="AX66">
        <f t="shared" si="18"/>
        <v>4305.8576704562793</v>
      </c>
      <c r="AY66" s="17">
        <f>AX66*0.078547</f>
        <v>338.2122024413294</v>
      </c>
      <c r="AZ66" s="8">
        <f t="shared" si="19"/>
        <v>3967.64546801495</v>
      </c>
      <c r="BA66" s="8">
        <f t="shared" si="83"/>
        <v>4191.7352187585066</v>
      </c>
      <c r="BC66">
        <f t="shared" si="20"/>
        <v>4191.7352187585066</v>
      </c>
      <c r="BD66" s="17">
        <f>BC66*0.078547</f>
        <v>329.24822622782443</v>
      </c>
      <c r="BE66" s="8">
        <f t="shared" si="21"/>
        <v>3862.4869925306821</v>
      </c>
      <c r="BF66" s="8">
        <f t="shared" si="84"/>
        <v>3906.6329103111084</v>
      </c>
      <c r="BH66">
        <f t="shared" si="22"/>
        <v>3906.6329103111084</v>
      </c>
      <c r="BI66" s="17">
        <f>BH66*0.078547</f>
        <v>306.85429520620664</v>
      </c>
      <c r="BJ66" s="8">
        <f t="shared" si="23"/>
        <v>3599.7786151049017</v>
      </c>
      <c r="BK66" s="8">
        <f t="shared" si="85"/>
        <v>3904.352516551528</v>
      </c>
      <c r="BM66">
        <f t="shared" si="24"/>
        <v>3904.352516551528</v>
      </c>
      <c r="BN66" s="17">
        <f>BM66*0.078547</f>
        <v>306.6751771175729</v>
      </c>
      <c r="BO66" s="8">
        <f t="shared" si="25"/>
        <v>3597.6773394339552</v>
      </c>
      <c r="BP66" s="8">
        <f t="shared" si="86"/>
        <v>3902.109359341649</v>
      </c>
      <c r="BR66">
        <f t="shared" si="26"/>
        <v>3902.109359341649</v>
      </c>
      <c r="BS66" s="17">
        <f>BR66*0.078547</f>
        <v>306.49898384820852</v>
      </c>
      <c r="BT66" s="8">
        <f t="shared" si="27"/>
        <v>3595.6103754934406</v>
      </c>
      <c r="BU66" s="8">
        <f t="shared" si="87"/>
        <v>3899.2523116422481</v>
      </c>
      <c r="BW66">
        <f t="shared" si="28"/>
        <v>3899.2523116422481</v>
      </c>
      <c r="BX66" s="17">
        <f>BW66*0.078547</f>
        <v>306.2745713225637</v>
      </c>
      <c r="BY66" s="8">
        <f t="shared" si="29"/>
        <v>3592.9777403196845</v>
      </c>
      <c r="BZ66" s="8">
        <f t="shared" si="88"/>
        <v>3897.0924356783325</v>
      </c>
      <c r="CB66">
        <f t="shared" si="30"/>
        <v>3897.0924356783325</v>
      </c>
      <c r="CC66" s="17">
        <f>CB66*0.078547</f>
        <v>306.10491954522598</v>
      </c>
      <c r="CD66" s="8">
        <f t="shared" si="31"/>
        <v>3590.9875161331065</v>
      </c>
      <c r="CE66" s="8">
        <f t="shared" si="89"/>
        <v>3521.9981608951789</v>
      </c>
      <c r="CG66">
        <f t="shared" si="32"/>
        <v>3521.9981608951789</v>
      </c>
      <c r="CH66" s="17">
        <f>CG66*0.078547</f>
        <v>276.64238954383364</v>
      </c>
      <c r="CI66" s="8">
        <f t="shared" si="33"/>
        <v>3245.3557713513451</v>
      </c>
      <c r="CJ66" s="8">
        <f t="shared" si="90"/>
        <v>3583.9662623482536</v>
      </c>
      <c r="CL66">
        <f t="shared" si="34"/>
        <v>3583.9662623482536</v>
      </c>
      <c r="CM66" s="17">
        <f>CL66*0.078547</f>
        <v>281.50979800866827</v>
      </c>
      <c r="CN66" s="8">
        <f t="shared" si="35"/>
        <v>3302.4564643395852</v>
      </c>
      <c r="CO66" s="8">
        <f t="shared" si="91"/>
        <v>3700.9717218426827</v>
      </c>
      <c r="CQ66">
        <f t="shared" si="36"/>
        <v>3700.9717218426827</v>
      </c>
      <c r="CR66" s="17">
        <f>CQ66*0.078547</f>
        <v>290.70022583557721</v>
      </c>
      <c r="CS66" s="8">
        <f t="shared" si="37"/>
        <v>3410.2714960071053</v>
      </c>
      <c r="CT66" s="8">
        <f t="shared" si="92"/>
        <v>3666.2712626849107</v>
      </c>
      <c r="CV66">
        <f t="shared" si="38"/>
        <v>3666.2712626849107</v>
      </c>
      <c r="CW66" s="17">
        <f>CV66*0.078547</f>
        <v>287.97460887011169</v>
      </c>
      <c r="CX66" s="8">
        <f t="shared" si="39"/>
        <v>3378.2966538147989</v>
      </c>
      <c r="CY66" s="8">
        <f t="shared" si="93"/>
        <v>3620.2452145971201</v>
      </c>
      <c r="DA66">
        <f t="shared" si="40"/>
        <v>3620.2452145971201</v>
      </c>
      <c r="DB66" s="17">
        <f>DA66*0.078547</f>
        <v>284.35940087096003</v>
      </c>
      <c r="DC66" s="8">
        <f t="shared" si="41"/>
        <v>3335.88581372616</v>
      </c>
      <c r="DD66" s="8">
        <f t="shared" si="94"/>
        <v>2421.7657499891475</v>
      </c>
      <c r="DF66">
        <f t="shared" si="42"/>
        <v>2421.7657499891475</v>
      </c>
      <c r="DG66" s="17">
        <f>DF66*0.078547</f>
        <v>190.22243436439757</v>
      </c>
      <c r="DH66" s="8">
        <f t="shared" si="43"/>
        <v>2231.54331562475</v>
      </c>
      <c r="DI66" s="8">
        <f t="shared" si="95"/>
        <v>2396.0684278203298</v>
      </c>
      <c r="DK66">
        <f t="shared" si="44"/>
        <v>2396.0684278203298</v>
      </c>
      <c r="DL66" s="17">
        <f>DK66*0.078547</f>
        <v>188.20398680000346</v>
      </c>
      <c r="DM66" s="8">
        <f t="shared" si="45"/>
        <v>2207.8644410203265</v>
      </c>
      <c r="DN66" s="8">
        <f t="shared" si="96"/>
        <v>2469.4697752903735</v>
      </c>
      <c r="DP66">
        <f t="shared" si="46"/>
        <v>2469.4697752903735</v>
      </c>
      <c r="DQ66" s="17">
        <f>DP66*0.078547</f>
        <v>193.96944243973297</v>
      </c>
      <c r="DR66" s="8">
        <f t="shared" si="47"/>
        <v>2275.5003328506405</v>
      </c>
      <c r="DS66" s="8">
        <f t="shared" si="97"/>
        <v>2403.787563843297</v>
      </c>
      <c r="DU66">
        <f t="shared" si="48"/>
        <v>2403.787563843297</v>
      </c>
      <c r="DV66" s="17">
        <f>DU66*0.078547</f>
        <v>188.81030177719947</v>
      </c>
      <c r="DW66" s="8">
        <f t="shared" si="49"/>
        <v>2214.9772620660974</v>
      </c>
      <c r="DX66" s="8">
        <f t="shared" si="98"/>
        <v>2335.8739164869003</v>
      </c>
      <c r="DZ66">
        <f t="shared" si="50"/>
        <v>2335.8739164869003</v>
      </c>
      <c r="EA66" s="17">
        <f>DZ66*0.078547</f>
        <v>183.47588851829656</v>
      </c>
      <c r="EB66" s="8">
        <f t="shared" si="51"/>
        <v>2152.3980279686039</v>
      </c>
      <c r="EC66" s="8">
        <f t="shared" si="99"/>
        <v>1634.49406598467</v>
      </c>
      <c r="EE66">
        <f t="shared" si="52"/>
        <v>1634.49406598467</v>
      </c>
      <c r="EF66" s="17">
        <f>EE66*0.078547</f>
        <v>128.3846054008979</v>
      </c>
      <c r="EG66" s="8">
        <f t="shared" si="53"/>
        <v>1506.109460583772</v>
      </c>
      <c r="EH66" s="8">
        <f t="shared" si="100"/>
        <v>1642.8339870116824</v>
      </c>
      <c r="EJ66">
        <f t="shared" si="54"/>
        <v>1642.8339870116824</v>
      </c>
      <c r="EK66" s="17">
        <f>EJ66*0.078547</f>
        <v>129.03968117780664</v>
      </c>
      <c r="EL66" s="8">
        <f t="shared" si="55"/>
        <v>1513.7943058338758</v>
      </c>
      <c r="EM66" s="8">
        <f t="shared" si="101"/>
        <v>1871.2710131505887</v>
      </c>
      <c r="EO66">
        <f t="shared" si="56"/>
        <v>1871.2710131505887</v>
      </c>
      <c r="EP66" s="17">
        <f>EO66*0.078547</f>
        <v>146.9827242699393</v>
      </c>
      <c r="EQ66" s="8">
        <f t="shared" si="57"/>
        <v>1724.2882888806494</v>
      </c>
      <c r="ER66" s="8">
        <f t="shared" si="102"/>
        <v>1863.5259288279119</v>
      </c>
      <c r="ET66">
        <f t="shared" si="58"/>
        <v>1863.5259288279119</v>
      </c>
      <c r="EU66" s="17">
        <f>ET66*0.078547</f>
        <v>146.374371131646</v>
      </c>
      <c r="EV66" s="8">
        <f t="shared" si="59"/>
        <v>1717.1515576962659</v>
      </c>
      <c r="EW66" s="8">
        <f t="shared" si="103"/>
        <v>1856.2928221872862</v>
      </c>
      <c r="EY66">
        <f t="shared" si="60"/>
        <v>1856.2928221872862</v>
      </c>
      <c r="EZ66" s="17">
        <f>EY66*0.078547</f>
        <v>145.80623230434477</v>
      </c>
      <c r="FA66" s="8">
        <f t="shared" si="61"/>
        <v>1710.4865898829414</v>
      </c>
      <c r="FB66" s="8">
        <f t="shared" si="104"/>
        <v>1357.3289858044225</v>
      </c>
      <c r="FD66">
        <f t="shared" si="62"/>
        <v>1357.3289858044225</v>
      </c>
      <c r="FE66" s="17">
        <f>FD66*0.078547</f>
        <v>106.61411984797998</v>
      </c>
      <c r="FF66" s="8">
        <f t="shared" si="63"/>
        <v>1250.7148659564425</v>
      </c>
      <c r="FG66" s="8">
        <f t="shared" si="105"/>
        <v>1343.9127039234565</v>
      </c>
      <c r="FI66">
        <f t="shared" si="64"/>
        <v>1343.9127039234565</v>
      </c>
      <c r="FJ66" s="17">
        <f>FI66*0.078547</f>
        <v>105.56031115507575</v>
      </c>
      <c r="FK66" s="8">
        <f t="shared" si="65"/>
        <v>1238.3523927683807</v>
      </c>
      <c r="FL66" s="8">
        <f t="shared" si="106"/>
        <v>1317.1803015721114</v>
      </c>
      <c r="FN66">
        <f t="shared" si="66"/>
        <v>1317.1803015721114</v>
      </c>
      <c r="FO66" s="17">
        <f>FN66*0.078547</f>
        <v>103.46056114758464</v>
      </c>
      <c r="FP66" s="8">
        <f t="shared" si="67"/>
        <v>1213.7197404245267</v>
      </c>
      <c r="FQ66" s="8">
        <f t="shared" si="107"/>
        <v>1304.2096259735656</v>
      </c>
      <c r="FS66">
        <f t="shared" si="68"/>
        <v>1304.2096259735656</v>
      </c>
      <c r="FT66" s="17">
        <f>FS66*0.078547</f>
        <v>102.44175349134566</v>
      </c>
      <c r="FU66" s="8">
        <f t="shared" si="69"/>
        <v>1201.7678724822199</v>
      </c>
      <c r="FV66" s="8">
        <f t="shared" si="108"/>
        <v>1291.8311351128386</v>
      </c>
      <c r="FX66">
        <f t="shared" si="70"/>
        <v>1291.8311351128386</v>
      </c>
      <c r="FY66" s="17">
        <f>FX66*0.078547</f>
        <v>101.46946016970814</v>
      </c>
      <c r="FZ66" s="8">
        <f t="shared" si="71"/>
        <v>1190.3616749431305</v>
      </c>
      <c r="GA66" s="8">
        <f t="shared" si="109"/>
        <v>898.20896714337493</v>
      </c>
      <c r="GC66">
        <f t="shared" si="72"/>
        <v>898.20896714337493</v>
      </c>
      <c r="GD66" s="17">
        <f>GC66*0.078547</f>
        <v>70.551619742210676</v>
      </c>
      <c r="GE66" s="8">
        <f t="shared" si="73"/>
        <v>827.65734740116432</v>
      </c>
      <c r="GF66" s="8">
        <f t="shared" si="110"/>
        <v>882.5134335633818</v>
      </c>
    </row>
    <row r="67" spans="1:188" x14ac:dyDescent="0.3">
      <c r="A67" s="17">
        <v>81</v>
      </c>
      <c r="C67">
        <v>1910</v>
      </c>
      <c r="E67">
        <f t="shared" ref="E67:E91" si="111">C67+D67</f>
        <v>1910</v>
      </c>
      <c r="F67" s="17">
        <f>E67*0.078547</f>
        <v>150.02477000000002</v>
      </c>
      <c r="G67" s="8">
        <f t="shared" ref="G67:G91" si="112">E67-F67</f>
        <v>1759.97523</v>
      </c>
      <c r="H67" s="8">
        <f t="shared" si="74"/>
        <v>1759.97523</v>
      </c>
      <c r="J67" s="7">
        <f t="shared" ref="J67:J90" si="113">H67+I67</f>
        <v>1759.97523</v>
      </c>
      <c r="K67" s="17">
        <f>J67*0.078547</f>
        <v>138.24077439081</v>
      </c>
      <c r="L67" s="8">
        <f t="shared" ref="L67:L90" si="114">J67-K67</f>
        <v>1621.73445560919</v>
      </c>
      <c r="M67" s="8">
        <f t="shared" si="75"/>
        <v>3046.7595684717362</v>
      </c>
      <c r="O67">
        <f t="shared" ref="O67:O91" si="115">M67+N67</f>
        <v>3046.7595684717362</v>
      </c>
      <c r="P67" s="17">
        <f>O67*0.078547</f>
        <v>239.31382382474948</v>
      </c>
      <c r="Q67" s="8">
        <f t="shared" ref="Q67:Q91" si="116">O67-P67</f>
        <v>2807.4457446469869</v>
      </c>
      <c r="R67" s="8">
        <f t="shared" si="76"/>
        <v>2909.8869416177117</v>
      </c>
      <c r="T67">
        <f t="shared" ref="T67:T90" si="117">R67+S67</f>
        <v>2909.8869416177117</v>
      </c>
      <c r="U67" s="17">
        <f>T67*0.078547</f>
        <v>228.56288960324642</v>
      </c>
      <c r="V67" s="8">
        <f t="shared" ref="V67:V90" si="118">T67-U67</f>
        <v>2681.3240520144655</v>
      </c>
      <c r="W67" s="8">
        <f t="shared" si="77"/>
        <v>2779.1631806524779</v>
      </c>
      <c r="Y67">
        <f t="shared" ref="Y67:Y90" si="119">W67+X67</f>
        <v>2779.1631806524779</v>
      </c>
      <c r="Z67" s="17">
        <f>Y67*0.078547</f>
        <v>218.29493035071019</v>
      </c>
      <c r="AA67" s="8">
        <f t="shared" ref="AA67:AA90" si="120">Y67-Z67</f>
        <v>2560.8682503017676</v>
      </c>
      <c r="AB67" s="8">
        <f t="shared" si="78"/>
        <v>2653.5453548913611</v>
      </c>
      <c r="AD67">
        <f t="shared" ref="AD67:AD90" si="121">AB67+AC67</f>
        <v>2653.5453548913611</v>
      </c>
      <c r="AE67" s="17">
        <f>AD67*0.078547</f>
        <v>208.42802699065174</v>
      </c>
      <c r="AF67" s="8">
        <f t="shared" ref="AF67:AF90" si="122">AD67-AE67</f>
        <v>2445.1173279007094</v>
      </c>
      <c r="AG67" s="8">
        <f t="shared" si="79"/>
        <v>2534.337483368221</v>
      </c>
      <c r="AI67">
        <f t="shared" ref="AI67:AI90" si="123">AG67+AH67</f>
        <v>2534.337483368221</v>
      </c>
      <c r="AJ67" s="17">
        <f>AI67*0.078547</f>
        <v>199.06460630612366</v>
      </c>
      <c r="AK67" s="8">
        <f t="shared" ref="AK67:AK90" si="124">AI67-AJ67</f>
        <v>2335.2728770620975</v>
      </c>
      <c r="AL67" s="8">
        <f t="shared" si="80"/>
        <v>4300.6128114832636</v>
      </c>
      <c r="AN67">
        <f t="shared" ref="AN67:AN91" si="125">AL67+AM67</f>
        <v>4300.6128114832636</v>
      </c>
      <c r="AO67" s="17">
        <f>AN67*0.078547</f>
        <v>337.80023450357595</v>
      </c>
      <c r="AP67" s="8">
        <f t="shared" ref="AP67:AP91" si="126">AN67-AO67</f>
        <v>3962.8125769796875</v>
      </c>
      <c r="AQ67" s="8">
        <f t="shared" si="81"/>
        <v>4186.6293695277118</v>
      </c>
      <c r="AS67">
        <f t="shared" ref="AS67:AS90" si="127">AQ67+AR67</f>
        <v>4186.6293695277118</v>
      </c>
      <c r="AT67" s="17">
        <f>AS67*0.078547</f>
        <v>328.84717708829322</v>
      </c>
      <c r="AU67" s="8">
        <f t="shared" ref="AU67:AU90" si="128">AS67-AT67</f>
        <v>3857.7821924394184</v>
      </c>
      <c r="AV67" s="8">
        <f t="shared" si="82"/>
        <v>4075.6669447177492</v>
      </c>
      <c r="AX67">
        <f t="shared" ref="AX67:AX90" si="129">AV67+AW67</f>
        <v>4075.6669447177492</v>
      </c>
      <c r="AY67" s="17">
        <f>AX67*0.078547</f>
        <v>320.13141150674505</v>
      </c>
      <c r="AZ67" s="8">
        <f t="shared" ref="AZ67:AZ90" si="130">AX67-AY67</f>
        <v>3755.5355332110039</v>
      </c>
      <c r="BA67" s="8">
        <f t="shared" si="83"/>
        <v>3967.64546801495</v>
      </c>
      <c r="BC67">
        <f t="shared" ref="BC67:BC90" si="131">BA67+BB67</f>
        <v>3967.64546801495</v>
      </c>
      <c r="BD67" s="17">
        <f>BC67*0.078547</f>
        <v>311.64664857617032</v>
      </c>
      <c r="BE67" s="8">
        <f t="shared" ref="BE67:BE90" si="132">BC67-BD67</f>
        <v>3655.9988194387797</v>
      </c>
      <c r="BF67" s="8">
        <f t="shared" si="84"/>
        <v>3862.4869925306821</v>
      </c>
      <c r="BH67">
        <f t="shared" ref="BH67:BH90" si="133">BF67+BG67</f>
        <v>3862.4869925306821</v>
      </c>
      <c r="BI67" s="17">
        <f>BH67*0.078547</f>
        <v>303.38676580230748</v>
      </c>
      <c r="BJ67" s="8">
        <f t="shared" ref="BJ67:BJ90" si="134">BH67-BI67</f>
        <v>3559.1002267283748</v>
      </c>
      <c r="BK67" s="8">
        <f t="shared" si="85"/>
        <v>3599.7786151049017</v>
      </c>
      <c r="BM67">
        <f t="shared" ref="BM67:BM90" si="135">BK67+BL67</f>
        <v>3599.7786151049017</v>
      </c>
      <c r="BN67" s="17">
        <f>BM67*0.078547</f>
        <v>282.75181088064471</v>
      </c>
      <c r="BO67" s="8">
        <f t="shared" ref="BO67:BO90" si="136">BM67-BN67</f>
        <v>3317.0268042242569</v>
      </c>
      <c r="BP67" s="8">
        <f t="shared" si="86"/>
        <v>3597.6773394339552</v>
      </c>
      <c r="BR67">
        <f t="shared" ref="BR67:BR90" si="137">BP67+BQ67</f>
        <v>3597.6773394339552</v>
      </c>
      <c r="BS67" s="17">
        <f>BR67*0.078547</f>
        <v>282.58676198051893</v>
      </c>
      <c r="BT67" s="8">
        <f t="shared" ref="BT67:BT90" si="138">BR67-BS67</f>
        <v>3315.0905774534363</v>
      </c>
      <c r="BU67" s="8">
        <f t="shared" si="87"/>
        <v>3595.6103754934406</v>
      </c>
      <c r="BW67">
        <f t="shared" ref="BW67:BW90" si="139">BU67+BV67</f>
        <v>3595.6103754934406</v>
      </c>
      <c r="BX67" s="17">
        <f>BW67*0.078547</f>
        <v>282.4244081638833</v>
      </c>
      <c r="BY67" s="8">
        <f t="shared" ref="BY67:BY90" si="140">BW67-BX67</f>
        <v>3313.1859673295576</v>
      </c>
      <c r="BZ67" s="8">
        <f t="shared" si="88"/>
        <v>3592.9777403196845</v>
      </c>
      <c r="CB67">
        <f t="shared" ref="CB67:CB90" si="141">BZ67+CA67</f>
        <v>3592.9777403196845</v>
      </c>
      <c r="CC67" s="17">
        <f>CB67*0.078547</f>
        <v>282.21762256889025</v>
      </c>
      <c r="CD67" s="8">
        <f t="shared" ref="CD67:CD90" si="142">CB67-CC67</f>
        <v>3310.7601177507941</v>
      </c>
      <c r="CE67" s="8">
        <f t="shared" si="89"/>
        <v>3590.9875161331065</v>
      </c>
      <c r="CG67">
        <f t="shared" ref="CG67:CG90" si="143">CE67+CF67</f>
        <v>3590.9875161331065</v>
      </c>
      <c r="CH67" s="17">
        <f>CG67*0.078547</f>
        <v>282.06129642970711</v>
      </c>
      <c r="CI67" s="8">
        <f t="shared" ref="CI67:CI90" si="144">CG67-CH67</f>
        <v>3308.9262197033995</v>
      </c>
      <c r="CJ67" s="8">
        <f t="shared" si="90"/>
        <v>3245.3557713513451</v>
      </c>
      <c r="CL67">
        <f t="shared" ref="CL67:CL90" si="145">CJ67+CK67</f>
        <v>3245.3557713513451</v>
      </c>
      <c r="CM67" s="17">
        <f>CL67*0.078547</f>
        <v>254.91295977233412</v>
      </c>
      <c r="CN67" s="8">
        <f t="shared" ref="CN67:CN90" si="146">CL67-CM67</f>
        <v>2990.442811579011</v>
      </c>
      <c r="CO67" s="8">
        <f t="shared" si="91"/>
        <v>3302.4564643395852</v>
      </c>
      <c r="CQ67">
        <f t="shared" ref="CQ67:CQ90" si="147">CO67+CP67</f>
        <v>3302.4564643395852</v>
      </c>
      <c r="CR67" s="17">
        <f>CQ67*0.078547</f>
        <v>259.39804790448142</v>
      </c>
      <c r="CS67" s="8">
        <f t="shared" ref="CS67:CS90" si="148">CQ67-CR67</f>
        <v>3043.0584164351039</v>
      </c>
      <c r="CT67" s="8">
        <f t="shared" si="92"/>
        <v>3410.2714960071053</v>
      </c>
      <c r="CV67">
        <f t="shared" ref="CV67:CV90" si="149">CT67+CU67</f>
        <v>3410.2714960071053</v>
      </c>
      <c r="CW67" s="17">
        <f>CV67*0.078547</f>
        <v>267.86659519687009</v>
      </c>
      <c r="CX67" s="8">
        <f t="shared" ref="CX67:CX90" si="150">CV67-CW67</f>
        <v>3142.4049008102352</v>
      </c>
      <c r="CY67" s="8">
        <f t="shared" si="93"/>
        <v>3378.2966538147989</v>
      </c>
      <c r="DA67">
        <f t="shared" ref="DA67:DA90" si="151">CY67+CZ67</f>
        <v>3378.2966538147989</v>
      </c>
      <c r="DB67" s="17">
        <f>DA67*0.078547</f>
        <v>265.35506726719103</v>
      </c>
      <c r="DC67" s="8">
        <f t="shared" ref="DC67:DC90" si="152">DA67-DB67</f>
        <v>3112.941586547608</v>
      </c>
      <c r="DD67" s="8">
        <f t="shared" si="94"/>
        <v>3335.88581372616</v>
      </c>
      <c r="DF67">
        <f t="shared" ref="DF67:DF90" si="153">DD67+DE67</f>
        <v>3335.88581372616</v>
      </c>
      <c r="DG67" s="17">
        <f>DF67*0.078547</f>
        <v>262.02382301074869</v>
      </c>
      <c r="DH67" s="8">
        <f t="shared" ref="DH67:DH90" si="154">DF67-DG67</f>
        <v>3073.8619907154111</v>
      </c>
      <c r="DI67" s="8">
        <f t="shared" si="95"/>
        <v>2231.54331562475</v>
      </c>
      <c r="DK67">
        <f t="shared" ref="DK67:DK90" si="155">DI67+DJ67</f>
        <v>2231.54331562475</v>
      </c>
      <c r="DL67" s="17">
        <f>DK67*0.078547</f>
        <v>175.28103281237725</v>
      </c>
      <c r="DM67" s="8">
        <f t="shared" ref="DM67:DM90" si="156">DK67-DL67</f>
        <v>2056.2622828123726</v>
      </c>
      <c r="DN67" s="8">
        <f t="shared" si="96"/>
        <v>2207.8644410203265</v>
      </c>
      <c r="DP67">
        <f t="shared" ref="DP67:DP90" si="157">DN67+DO67</f>
        <v>2207.8644410203265</v>
      </c>
      <c r="DQ67" s="17">
        <f>DP67*0.078547</f>
        <v>173.42112824882361</v>
      </c>
      <c r="DR67" s="8">
        <f t="shared" ref="DR67:DR90" si="158">DP67-DQ67</f>
        <v>2034.4433127715029</v>
      </c>
      <c r="DS67" s="8">
        <f t="shared" si="97"/>
        <v>2275.5003328506405</v>
      </c>
      <c r="DU67">
        <f t="shared" ref="DU67:DU90" si="159">DS67+DT67</f>
        <v>2275.5003328506405</v>
      </c>
      <c r="DV67" s="17">
        <f>DU67*0.078547</f>
        <v>178.73372464441928</v>
      </c>
      <c r="DW67" s="8">
        <f t="shared" ref="DW67:DW90" si="160">DU67-DV67</f>
        <v>2096.766608206221</v>
      </c>
      <c r="DX67" s="8">
        <f t="shared" si="98"/>
        <v>2214.9772620660974</v>
      </c>
      <c r="DZ67">
        <f t="shared" ref="DZ67:DZ90" si="161">DX67+DY67</f>
        <v>2214.9772620660974</v>
      </c>
      <c r="EA67" s="17">
        <f>DZ67*0.078547</f>
        <v>173.97981900350575</v>
      </c>
      <c r="EB67" s="8">
        <f t="shared" ref="EB67:EB90" si="162">DZ67-EA67</f>
        <v>2040.9974430625916</v>
      </c>
      <c r="EC67" s="8">
        <f t="shared" si="99"/>
        <v>2152.3980279686039</v>
      </c>
      <c r="EE67">
        <f t="shared" ref="EE67:EE90" si="163">EC67+ED67</f>
        <v>2152.3980279686039</v>
      </c>
      <c r="EF67" s="17">
        <f>EE67*0.078547</f>
        <v>169.06440790284995</v>
      </c>
      <c r="EG67" s="8">
        <f t="shared" ref="EG67:EG90" si="164">EE67-EF67</f>
        <v>1983.3336200657538</v>
      </c>
      <c r="EH67" s="8">
        <f t="shared" si="100"/>
        <v>1506.109460583772</v>
      </c>
      <c r="EJ67">
        <f t="shared" ref="EJ67:EJ90" si="165">EH67+EI67</f>
        <v>1506.109460583772</v>
      </c>
      <c r="EK67" s="17">
        <f>EJ67*0.078547</f>
        <v>118.30037980047355</v>
      </c>
      <c r="EL67" s="8">
        <f t="shared" ref="EL67:EL90" si="166">EJ67-EK67</f>
        <v>1387.8090807832984</v>
      </c>
      <c r="EM67" s="8">
        <f t="shared" si="101"/>
        <v>1513.7943058338758</v>
      </c>
      <c r="EO67">
        <f t="shared" ref="EO67:EO90" si="167">EM67+EN67</f>
        <v>1513.7943058338758</v>
      </c>
      <c r="EP67" s="17">
        <f>EO67*0.078547</f>
        <v>118.90400134033345</v>
      </c>
      <c r="EQ67" s="8">
        <f t="shared" ref="EQ67:EQ90" si="168">EO67-EP67</f>
        <v>1394.8903044935423</v>
      </c>
      <c r="ER67" s="8">
        <f t="shared" si="102"/>
        <v>1724.2882888806494</v>
      </c>
      <c r="ET67">
        <f t="shared" ref="ET67:ET90" si="169">ER67+ES67</f>
        <v>1724.2882888806494</v>
      </c>
      <c r="EU67" s="17">
        <f>ET67*0.078547</f>
        <v>135.43767222670837</v>
      </c>
      <c r="EV67" s="8">
        <f t="shared" ref="EV67:EV90" si="170">ET67-EU67</f>
        <v>1588.850616653941</v>
      </c>
      <c r="EW67" s="8">
        <f t="shared" si="103"/>
        <v>1717.1515576962659</v>
      </c>
      <c r="EY67">
        <f t="shared" ref="EY67:EY90" si="171">EW67+EX67</f>
        <v>1717.1515576962659</v>
      </c>
      <c r="EZ67" s="17">
        <f>EY67*0.078547</f>
        <v>134.87710340236859</v>
      </c>
      <c r="FA67" s="8">
        <f t="shared" ref="FA67:FA90" si="172">EY67-EZ67</f>
        <v>1582.2744542938972</v>
      </c>
      <c r="FB67" s="8">
        <f t="shared" si="104"/>
        <v>1710.4865898829414</v>
      </c>
      <c r="FD67">
        <f t="shared" ref="FD67:FD90" si="173">FB67+FC67</f>
        <v>1710.4865898829414</v>
      </c>
      <c r="FE67" s="17">
        <f>FD67*0.078547</f>
        <v>134.3535901755354</v>
      </c>
      <c r="FF67" s="8">
        <f t="shared" ref="FF67:FF90" si="174">FD67-FE67</f>
        <v>1576.132999707406</v>
      </c>
      <c r="FG67" s="8">
        <f t="shared" si="105"/>
        <v>1250.7148659564425</v>
      </c>
      <c r="FI67">
        <f t="shared" ref="FI67:FI90" si="175">FG67+FH67</f>
        <v>1250.7148659564425</v>
      </c>
      <c r="FJ67" s="17">
        <f>FI67*0.078547</f>
        <v>98.239900576280704</v>
      </c>
      <c r="FK67" s="8">
        <f t="shared" ref="FK67:FK90" si="176">FI67-FJ67</f>
        <v>1152.4749653801618</v>
      </c>
      <c r="FL67" s="8">
        <f t="shared" si="106"/>
        <v>1238.3523927683807</v>
      </c>
      <c r="FN67">
        <f t="shared" ref="FN67:FN90" si="177">FL67+FM67</f>
        <v>1238.3523927683807</v>
      </c>
      <c r="FO67" s="17">
        <f>FN67*0.078547</f>
        <v>97.268865394778004</v>
      </c>
      <c r="FP67" s="8">
        <f t="shared" ref="FP67:FP90" si="178">FN67-FO67</f>
        <v>1141.0835273736027</v>
      </c>
      <c r="FQ67" s="8">
        <f t="shared" si="107"/>
        <v>1213.7197404245267</v>
      </c>
      <c r="FS67">
        <f t="shared" ref="FS67:FS90" si="179">FQ67+FR67</f>
        <v>1213.7197404245267</v>
      </c>
      <c r="FT67" s="17">
        <f>FS67*0.078547</f>
        <v>95.334044451125308</v>
      </c>
      <c r="FU67" s="8">
        <f t="shared" ref="FU67:FU90" si="180">FS67-FT67</f>
        <v>1118.3856959734014</v>
      </c>
      <c r="FV67" s="8">
        <f t="shared" si="108"/>
        <v>1201.7678724822199</v>
      </c>
      <c r="FX67">
        <f t="shared" ref="FX67:FX90" si="181">FV67+FW67</f>
        <v>1201.7678724822199</v>
      </c>
      <c r="FY67" s="17">
        <f>FX67*0.078547</f>
        <v>94.39526107986093</v>
      </c>
      <c r="FZ67" s="8">
        <f t="shared" ref="FZ67:FZ90" si="182">FX67-FY67</f>
        <v>1107.3726114023589</v>
      </c>
      <c r="GA67" s="8">
        <f t="shared" si="109"/>
        <v>1190.3616749431305</v>
      </c>
      <c r="GC67">
        <f t="shared" ref="GC67:GC90" si="183">GA67+GB67</f>
        <v>1190.3616749431305</v>
      </c>
      <c r="GD67" s="17">
        <f>GC67*0.078547</f>
        <v>93.499338481758087</v>
      </c>
      <c r="GE67" s="8">
        <f t="shared" ref="GE67:GE90" si="184">GC67-GD67</f>
        <v>1096.8623364613725</v>
      </c>
      <c r="GF67" s="8">
        <f t="shared" si="110"/>
        <v>827.65734740116432</v>
      </c>
    </row>
    <row r="68" spans="1:188" x14ac:dyDescent="0.3">
      <c r="A68" s="17">
        <v>82</v>
      </c>
      <c r="C68">
        <v>1910</v>
      </c>
      <c r="E68">
        <f t="shared" si="111"/>
        <v>1910</v>
      </c>
      <c r="F68" s="17">
        <f>E68*0.078547</f>
        <v>150.02477000000002</v>
      </c>
      <c r="G68" s="8">
        <f t="shared" si="112"/>
        <v>1759.97523</v>
      </c>
      <c r="H68" s="8">
        <f t="shared" ref="H68:H90" si="185">G67</f>
        <v>1759.97523</v>
      </c>
      <c r="J68" s="7">
        <f t="shared" si="113"/>
        <v>1759.97523</v>
      </c>
      <c r="K68" s="17">
        <f>J68*0.078547</f>
        <v>138.24077439081</v>
      </c>
      <c r="L68" s="8">
        <f t="shared" si="114"/>
        <v>1621.73445560919</v>
      </c>
      <c r="M68" s="8">
        <f t="shared" ref="M68:M90" si="186">L67</f>
        <v>1621.73445560919</v>
      </c>
      <c r="O68">
        <f t="shared" si="115"/>
        <v>1621.73445560919</v>
      </c>
      <c r="P68" s="17">
        <f>O68*0.078547</f>
        <v>127.38237628473506</v>
      </c>
      <c r="Q68" s="8">
        <f t="shared" si="116"/>
        <v>1494.352079324455</v>
      </c>
      <c r="R68" s="8">
        <f t="shared" ref="R68:R90" si="187">Q67</f>
        <v>2807.4457446469869</v>
      </c>
      <c r="T68">
        <f t="shared" si="117"/>
        <v>2807.4457446469869</v>
      </c>
      <c r="U68" s="17">
        <f>T68*0.078547</f>
        <v>220.51644090478689</v>
      </c>
      <c r="V68" s="8">
        <f t="shared" si="118"/>
        <v>2586.9293037421999</v>
      </c>
      <c r="W68" s="8">
        <f t="shared" ref="W68:W90" si="188">V67</f>
        <v>2681.3240520144655</v>
      </c>
      <c r="Y68">
        <f t="shared" si="119"/>
        <v>2681.3240520144655</v>
      </c>
      <c r="Z68" s="17">
        <f>Y68*0.078547</f>
        <v>210.60996031358025</v>
      </c>
      <c r="AA68" s="8">
        <f t="shared" si="120"/>
        <v>2470.7140917008851</v>
      </c>
      <c r="AB68" s="8">
        <f t="shared" ref="AB68:AB90" si="189">AA67</f>
        <v>2560.8682503017676</v>
      </c>
      <c r="AD68">
        <f t="shared" si="121"/>
        <v>2560.8682503017676</v>
      </c>
      <c r="AE68" s="17">
        <f>AD68*0.078547</f>
        <v>201.14851845645296</v>
      </c>
      <c r="AF68" s="8">
        <f t="shared" si="122"/>
        <v>2359.7197318453145</v>
      </c>
      <c r="AG68" s="8">
        <f t="shared" ref="AG68:AG90" si="190">AF67</f>
        <v>2445.1173279007094</v>
      </c>
      <c r="AI68">
        <f t="shared" si="123"/>
        <v>2445.1173279007094</v>
      </c>
      <c r="AJ68" s="17">
        <f>AI68*0.078547</f>
        <v>192.05663075461703</v>
      </c>
      <c r="AK68" s="8">
        <f t="shared" si="124"/>
        <v>2253.0606971460925</v>
      </c>
      <c r="AL68" s="8">
        <f t="shared" ref="AL68:AL90" si="191">AK67</f>
        <v>2335.2728770620975</v>
      </c>
      <c r="AN68">
        <f t="shared" si="125"/>
        <v>2335.2728770620975</v>
      </c>
      <c r="AO68" s="17">
        <f>AN68*0.078547</f>
        <v>183.42867867459657</v>
      </c>
      <c r="AP68" s="8">
        <f t="shared" si="126"/>
        <v>2151.8441983875009</v>
      </c>
      <c r="AQ68" s="8">
        <f t="shared" ref="AQ68:AQ90" si="192">AP67</f>
        <v>3962.8125769796875</v>
      </c>
      <c r="AS68">
        <f t="shared" si="127"/>
        <v>3962.8125769796875</v>
      </c>
      <c r="AT68" s="17">
        <f>AS68*0.078547</f>
        <v>311.26703948402354</v>
      </c>
      <c r="AU68" s="8">
        <f t="shared" si="128"/>
        <v>3651.5455374956641</v>
      </c>
      <c r="AV68" s="8">
        <f t="shared" ref="AV68:AV90" si="193">AU67</f>
        <v>3857.7821924394184</v>
      </c>
      <c r="AX68">
        <f t="shared" si="129"/>
        <v>3857.7821924394184</v>
      </c>
      <c r="AY68" s="17">
        <f>AX68*0.078547</f>
        <v>303.01721786953902</v>
      </c>
      <c r="AZ68" s="8">
        <f t="shared" si="130"/>
        <v>3554.7649745698795</v>
      </c>
      <c r="BA68" s="8">
        <f t="shared" ref="BA68:BA90" si="194">AZ67</f>
        <v>3755.5355332110039</v>
      </c>
      <c r="BC68">
        <f t="shared" si="131"/>
        <v>3755.5355332110039</v>
      </c>
      <c r="BD68" s="17">
        <f>BC68*0.078547</f>
        <v>294.98604952712475</v>
      </c>
      <c r="BE68" s="8">
        <f t="shared" si="132"/>
        <v>3460.5494836838793</v>
      </c>
      <c r="BF68" s="8">
        <f t="shared" ref="BF68:BF90" si="195">BE67</f>
        <v>3655.9988194387797</v>
      </c>
      <c r="BH68">
        <f t="shared" si="133"/>
        <v>3655.9988194387797</v>
      </c>
      <c r="BI68" s="17">
        <f>BH68*0.078547</f>
        <v>287.16773927045784</v>
      </c>
      <c r="BJ68" s="8">
        <f t="shared" si="134"/>
        <v>3368.8310801683219</v>
      </c>
      <c r="BK68" s="8">
        <f t="shared" ref="BK68:BK90" si="196">BJ67</f>
        <v>3559.1002267283748</v>
      </c>
      <c r="BM68">
        <f t="shared" si="135"/>
        <v>3559.1002267283748</v>
      </c>
      <c r="BN68" s="17">
        <f>BM68*0.078547</f>
        <v>279.5566455088337</v>
      </c>
      <c r="BO68" s="8">
        <f t="shared" si="136"/>
        <v>3279.543581219541</v>
      </c>
      <c r="BP68" s="8">
        <f t="shared" ref="BP68:BP90" si="197">BO67</f>
        <v>3317.0268042242569</v>
      </c>
      <c r="BR68">
        <f t="shared" si="137"/>
        <v>3317.0268042242569</v>
      </c>
      <c r="BS68" s="17">
        <f>BR68*0.078547</f>
        <v>260.5425043914027</v>
      </c>
      <c r="BT68" s="8">
        <f t="shared" si="138"/>
        <v>3056.484299832854</v>
      </c>
      <c r="BU68" s="8">
        <f t="shared" ref="BU68:BU90" si="198">BT67</f>
        <v>3315.0905774534363</v>
      </c>
      <c r="BW68">
        <f t="shared" si="139"/>
        <v>3315.0905774534363</v>
      </c>
      <c r="BX68" s="17">
        <f>BW68*0.078547</f>
        <v>260.3904195872351</v>
      </c>
      <c r="BY68" s="8">
        <f t="shared" si="140"/>
        <v>3054.7001578662012</v>
      </c>
      <c r="BZ68" s="8">
        <f t="shared" ref="BZ68:BZ90" si="199">BY67</f>
        <v>3313.1859673295576</v>
      </c>
      <c r="CB68">
        <f t="shared" si="141"/>
        <v>3313.1859673295576</v>
      </c>
      <c r="CC68" s="17">
        <f>CB68*0.078547</f>
        <v>260.24081817583476</v>
      </c>
      <c r="CD68" s="8">
        <f t="shared" si="142"/>
        <v>3052.9451491537229</v>
      </c>
      <c r="CE68" s="8">
        <f t="shared" ref="CE68:CE90" si="200">CD67</f>
        <v>3310.7601177507941</v>
      </c>
      <c r="CG68">
        <f t="shared" si="143"/>
        <v>3310.7601177507941</v>
      </c>
      <c r="CH68" s="17">
        <f>CG68*0.078547</f>
        <v>260.05027496897162</v>
      </c>
      <c r="CI68" s="8">
        <f t="shared" si="144"/>
        <v>3050.7098427818223</v>
      </c>
      <c r="CJ68" s="8">
        <f t="shared" ref="CJ68:CJ90" si="201">CI67</f>
        <v>3308.9262197033995</v>
      </c>
      <c r="CL68">
        <f t="shared" si="145"/>
        <v>3308.9262197033995</v>
      </c>
      <c r="CM68" s="17">
        <f>CL68*0.078547</f>
        <v>259.90622777904292</v>
      </c>
      <c r="CN68" s="8">
        <f t="shared" si="146"/>
        <v>3049.0199919243564</v>
      </c>
      <c r="CO68" s="8">
        <f t="shared" ref="CO68:CO90" si="202">CN67</f>
        <v>2990.442811579011</v>
      </c>
      <c r="CQ68">
        <f t="shared" si="147"/>
        <v>2990.442811579011</v>
      </c>
      <c r="CR68" s="17">
        <f>CQ68*0.078547</f>
        <v>234.89031152109661</v>
      </c>
      <c r="CS68" s="8">
        <f t="shared" si="148"/>
        <v>2755.5525000579146</v>
      </c>
      <c r="CT68" s="8">
        <f t="shared" ref="CT68:CT90" si="203">CS67</f>
        <v>3043.0584164351039</v>
      </c>
      <c r="CV68">
        <f t="shared" si="149"/>
        <v>3043.0584164351039</v>
      </c>
      <c r="CW68" s="17">
        <f>CV68*0.078547</f>
        <v>239.02310943572812</v>
      </c>
      <c r="CX68" s="8">
        <f t="shared" si="150"/>
        <v>2804.0353069993757</v>
      </c>
      <c r="CY68" s="8">
        <f t="shared" ref="CY68:CY90" si="204">CX67</f>
        <v>3142.4049008102352</v>
      </c>
      <c r="DA68">
        <f t="shared" si="151"/>
        <v>3142.4049008102352</v>
      </c>
      <c r="DB68" s="17">
        <f>DA68*0.078547</f>
        <v>246.82647774394155</v>
      </c>
      <c r="DC68" s="8">
        <f t="shared" si="152"/>
        <v>2895.5784230662935</v>
      </c>
      <c r="DD68" s="8">
        <f t="shared" ref="DD68:DD90" si="205">DC67</f>
        <v>3112.941586547608</v>
      </c>
      <c r="DF68">
        <f t="shared" si="153"/>
        <v>3112.941586547608</v>
      </c>
      <c r="DG68" s="17">
        <f>DF68*0.078547</f>
        <v>244.51222279855497</v>
      </c>
      <c r="DH68" s="8">
        <f t="shared" si="154"/>
        <v>2868.4293637490532</v>
      </c>
      <c r="DI68" s="8">
        <f t="shared" ref="DI68:DI90" si="206">DH67</f>
        <v>3073.8619907154111</v>
      </c>
      <c r="DK68">
        <f t="shared" si="155"/>
        <v>3073.8619907154111</v>
      </c>
      <c r="DL68" s="17">
        <f>DK68*0.078547</f>
        <v>241.44263778472342</v>
      </c>
      <c r="DM68" s="8">
        <f t="shared" si="156"/>
        <v>2832.4193529306876</v>
      </c>
      <c r="DN68" s="8">
        <f t="shared" ref="DN68:DN90" si="207">DM67</f>
        <v>2056.2622828123726</v>
      </c>
      <c r="DP68">
        <f t="shared" si="157"/>
        <v>2056.2622828123726</v>
      </c>
      <c r="DQ68" s="17">
        <f>DP68*0.078547</f>
        <v>161.51323352806344</v>
      </c>
      <c r="DR68" s="8">
        <f t="shared" si="158"/>
        <v>1894.7490492843092</v>
      </c>
      <c r="DS68" s="8">
        <f t="shared" ref="DS68:DS90" si="208">DR67</f>
        <v>2034.4433127715029</v>
      </c>
      <c r="DU68">
        <f t="shared" si="159"/>
        <v>2034.4433127715029</v>
      </c>
      <c r="DV68" s="17">
        <f>DU68*0.078547</f>
        <v>159.79941888826323</v>
      </c>
      <c r="DW68" s="8">
        <f t="shared" si="160"/>
        <v>1874.6438938832396</v>
      </c>
      <c r="DX68" s="8">
        <f t="shared" ref="DX68:DX90" si="209">DW67</f>
        <v>2096.766608206221</v>
      </c>
      <c r="DZ68">
        <f t="shared" si="161"/>
        <v>2096.766608206221</v>
      </c>
      <c r="EA68" s="17">
        <f>DZ68*0.078547</f>
        <v>164.69472677477404</v>
      </c>
      <c r="EB68" s="8">
        <f t="shared" si="162"/>
        <v>1932.0718814314469</v>
      </c>
      <c r="EC68" s="8">
        <f t="shared" ref="EC68:EC90" si="210">EB67</f>
        <v>2040.9974430625916</v>
      </c>
      <c r="EE68">
        <f t="shared" si="163"/>
        <v>2040.9974430625916</v>
      </c>
      <c r="EF68" s="17">
        <f>EE68*0.078547</f>
        <v>160.31422616023738</v>
      </c>
      <c r="EG68" s="8">
        <f t="shared" si="164"/>
        <v>1880.6832169023542</v>
      </c>
      <c r="EH68" s="8">
        <f t="shared" ref="EH68:EH90" si="211">EG67</f>
        <v>1983.3336200657538</v>
      </c>
      <c r="EJ68">
        <f t="shared" si="165"/>
        <v>1983.3336200657538</v>
      </c>
      <c r="EK68" s="17">
        <f>EJ68*0.078547</f>
        <v>155.78490585530477</v>
      </c>
      <c r="EL68" s="8">
        <f t="shared" si="166"/>
        <v>1827.5487142104491</v>
      </c>
      <c r="EM68" s="8">
        <f t="shared" ref="EM68:EM90" si="212">EL67</f>
        <v>1387.8090807832984</v>
      </c>
      <c r="EO68">
        <f t="shared" si="167"/>
        <v>1387.8090807832984</v>
      </c>
      <c r="EP68" s="17">
        <f>EO68*0.078547</f>
        <v>109.00823986828576</v>
      </c>
      <c r="EQ68" s="8">
        <f t="shared" si="168"/>
        <v>1278.8008409150127</v>
      </c>
      <c r="ER68" s="8">
        <f t="shared" ref="ER68:ER90" si="213">EQ67</f>
        <v>1394.8903044935423</v>
      </c>
      <c r="ET68">
        <f t="shared" si="169"/>
        <v>1394.8903044935423</v>
      </c>
      <c r="EU68" s="17">
        <f>ET68*0.078547</f>
        <v>109.56444874705427</v>
      </c>
      <c r="EV68" s="8">
        <f t="shared" si="170"/>
        <v>1285.3258557464881</v>
      </c>
      <c r="EW68" s="8">
        <f t="shared" ref="EW68:EW90" si="214">EV67</f>
        <v>1588.850616653941</v>
      </c>
      <c r="EY68">
        <f t="shared" si="171"/>
        <v>1588.850616653941</v>
      </c>
      <c r="EZ68" s="17">
        <f>EY68*0.078547</f>
        <v>124.79944938631711</v>
      </c>
      <c r="FA68" s="8">
        <f t="shared" si="172"/>
        <v>1464.0511672676239</v>
      </c>
      <c r="FB68" s="8">
        <f t="shared" ref="FB68:FB90" si="215">FA67</f>
        <v>1582.2744542938972</v>
      </c>
      <c r="FD68">
        <f t="shared" si="173"/>
        <v>1582.2744542938972</v>
      </c>
      <c r="FE68" s="17">
        <f>FD68*0.078547</f>
        <v>124.28291156142275</v>
      </c>
      <c r="FF68" s="8">
        <f t="shared" si="174"/>
        <v>1457.9915427324745</v>
      </c>
      <c r="FG68" s="8">
        <f t="shared" ref="FG68:FG90" si="216">FF67</f>
        <v>1576.132999707406</v>
      </c>
      <c r="FI68">
        <f t="shared" si="175"/>
        <v>1576.132999707406</v>
      </c>
      <c r="FJ68" s="17">
        <f>FI68*0.078547</f>
        <v>123.80051872801764</v>
      </c>
      <c r="FK68" s="8">
        <f t="shared" si="176"/>
        <v>1452.3324809793885</v>
      </c>
      <c r="FL68" s="8">
        <f t="shared" ref="FL68:FL90" si="217">FK67</f>
        <v>1152.4749653801618</v>
      </c>
      <c r="FN68">
        <f t="shared" si="177"/>
        <v>1152.4749653801618</v>
      </c>
      <c r="FO68" s="17">
        <f>FN68*0.078547</f>
        <v>90.52345110571558</v>
      </c>
      <c r="FP68" s="8">
        <f t="shared" si="178"/>
        <v>1061.9515142744463</v>
      </c>
      <c r="FQ68" s="8">
        <f t="shared" ref="FQ68:FQ90" si="218">FP67</f>
        <v>1141.0835273736027</v>
      </c>
      <c r="FS68">
        <f t="shared" si="179"/>
        <v>1141.0835273736027</v>
      </c>
      <c r="FT68" s="17">
        <f>FS68*0.078547</f>
        <v>89.628687824614374</v>
      </c>
      <c r="FU68" s="8">
        <f t="shared" si="180"/>
        <v>1051.4548395489883</v>
      </c>
      <c r="FV68" s="8">
        <f t="shared" ref="FV68:FV90" si="219">FU67</f>
        <v>1118.3856959734014</v>
      </c>
      <c r="FX68">
        <f t="shared" si="181"/>
        <v>1118.3856959734014</v>
      </c>
      <c r="FY68" s="17">
        <f>FX68*0.078547</f>
        <v>87.845841261622766</v>
      </c>
      <c r="FZ68" s="8">
        <f t="shared" si="182"/>
        <v>1030.5398547117786</v>
      </c>
      <c r="GA68" s="8">
        <f t="shared" ref="GA68:GA90" si="220">FZ67</f>
        <v>1107.3726114023589</v>
      </c>
      <c r="GC68">
        <f t="shared" si="183"/>
        <v>1107.3726114023589</v>
      </c>
      <c r="GD68" s="17">
        <f>GC68*0.078547</f>
        <v>86.980796507821083</v>
      </c>
      <c r="GE68" s="8">
        <f t="shared" si="184"/>
        <v>1020.3918148945378</v>
      </c>
      <c r="GF68" s="8">
        <f t="shared" ref="GF68:GF90" si="221">GE67</f>
        <v>1096.8623364613725</v>
      </c>
    </row>
    <row r="69" spans="1:188" x14ac:dyDescent="0.3">
      <c r="A69" s="17">
        <v>83</v>
      </c>
      <c r="C69">
        <v>1910</v>
      </c>
      <c r="E69">
        <f t="shared" si="111"/>
        <v>1910</v>
      </c>
      <c r="F69" s="17">
        <f>E69*0.078547</f>
        <v>150.02477000000002</v>
      </c>
      <c r="G69" s="8">
        <f t="shared" si="112"/>
        <v>1759.97523</v>
      </c>
      <c r="H69" s="8">
        <f t="shared" si="185"/>
        <v>1759.97523</v>
      </c>
      <c r="J69" s="7">
        <f t="shared" si="113"/>
        <v>1759.97523</v>
      </c>
      <c r="K69" s="17">
        <f>J69*0.078547</f>
        <v>138.24077439081</v>
      </c>
      <c r="L69" s="8">
        <f t="shared" si="114"/>
        <v>1621.73445560919</v>
      </c>
      <c r="M69" s="8">
        <f t="shared" si="186"/>
        <v>1621.73445560919</v>
      </c>
      <c r="O69">
        <f t="shared" si="115"/>
        <v>1621.73445560919</v>
      </c>
      <c r="P69" s="17">
        <f>O69*0.078547</f>
        <v>127.38237628473506</v>
      </c>
      <c r="Q69" s="8">
        <f t="shared" si="116"/>
        <v>1494.352079324455</v>
      </c>
      <c r="R69" s="8">
        <f t="shared" si="187"/>
        <v>1494.352079324455</v>
      </c>
      <c r="T69">
        <f t="shared" si="117"/>
        <v>1494.352079324455</v>
      </c>
      <c r="U69" s="17">
        <f>T69*0.078547</f>
        <v>117.37687277469797</v>
      </c>
      <c r="V69" s="8">
        <f t="shared" si="118"/>
        <v>1376.9752065497569</v>
      </c>
      <c r="W69" s="8">
        <f t="shared" si="188"/>
        <v>2586.9293037421999</v>
      </c>
      <c r="Y69">
        <f t="shared" si="119"/>
        <v>2586.9293037421999</v>
      </c>
      <c r="Z69" s="17">
        <f>Y69*0.078547</f>
        <v>203.19553602103858</v>
      </c>
      <c r="AA69" s="8">
        <f t="shared" si="120"/>
        <v>2383.7337677211613</v>
      </c>
      <c r="AB69" s="8">
        <f t="shared" si="189"/>
        <v>2470.7140917008851</v>
      </c>
      <c r="AD69">
        <f t="shared" si="121"/>
        <v>2470.7140917008851</v>
      </c>
      <c r="AE69" s="17">
        <f>AD69*0.078547</f>
        <v>194.06717976082945</v>
      </c>
      <c r="AF69" s="8">
        <f t="shared" si="122"/>
        <v>2276.6469119400558</v>
      </c>
      <c r="AG69" s="8">
        <f t="shared" si="190"/>
        <v>2359.7197318453145</v>
      </c>
      <c r="AI69">
        <f t="shared" si="123"/>
        <v>2359.7197318453145</v>
      </c>
      <c r="AJ69" s="17">
        <f>AI69*0.078547</f>
        <v>185.34890577725395</v>
      </c>
      <c r="AK69" s="8">
        <f t="shared" si="124"/>
        <v>2174.3708260680605</v>
      </c>
      <c r="AL69" s="8">
        <f t="shared" si="191"/>
        <v>2253.0606971460925</v>
      </c>
      <c r="AN69">
        <f t="shared" si="125"/>
        <v>2253.0606971460925</v>
      </c>
      <c r="AO69" s="17">
        <f>AN69*0.078547</f>
        <v>176.97115857873413</v>
      </c>
      <c r="AP69" s="8">
        <f t="shared" si="126"/>
        <v>2076.0895385673584</v>
      </c>
      <c r="AQ69" s="8">
        <f t="shared" si="192"/>
        <v>2151.8441983875009</v>
      </c>
      <c r="AS69">
        <f t="shared" si="127"/>
        <v>2151.8441983875009</v>
      </c>
      <c r="AT69" s="17">
        <f>AS69*0.078547</f>
        <v>169.02090625074305</v>
      </c>
      <c r="AU69" s="8">
        <f t="shared" si="128"/>
        <v>1982.8232921367578</v>
      </c>
      <c r="AV69" s="8">
        <f t="shared" si="193"/>
        <v>3651.5455374956641</v>
      </c>
      <c r="AX69">
        <f t="shared" si="129"/>
        <v>3651.5455374956641</v>
      </c>
      <c r="AY69" s="17">
        <f>AX69*0.078547</f>
        <v>286.81794733367195</v>
      </c>
      <c r="AZ69" s="8">
        <f t="shared" si="130"/>
        <v>3364.7275901619923</v>
      </c>
      <c r="BA69" s="8">
        <f t="shared" si="194"/>
        <v>3554.7649745698795</v>
      </c>
      <c r="BC69">
        <f t="shared" si="131"/>
        <v>3554.7649745698795</v>
      </c>
      <c r="BD69" s="17">
        <f>BC69*0.078547</f>
        <v>279.21612445754033</v>
      </c>
      <c r="BE69" s="8">
        <f t="shared" si="132"/>
        <v>3275.5488501123391</v>
      </c>
      <c r="BF69" s="8">
        <f t="shared" si="195"/>
        <v>3460.5494836838793</v>
      </c>
      <c r="BH69">
        <f t="shared" si="133"/>
        <v>3460.5494836838793</v>
      </c>
      <c r="BI69" s="17">
        <f>BH69*0.078547</f>
        <v>271.81578029491772</v>
      </c>
      <c r="BJ69" s="8">
        <f t="shared" si="134"/>
        <v>3188.7337033889617</v>
      </c>
      <c r="BK69" s="8">
        <f t="shared" si="196"/>
        <v>3368.8310801683219</v>
      </c>
      <c r="BM69">
        <f t="shared" si="135"/>
        <v>3368.8310801683219</v>
      </c>
      <c r="BN69" s="17">
        <f>BM69*0.078547</f>
        <v>264.61157485398121</v>
      </c>
      <c r="BO69" s="8">
        <f t="shared" si="136"/>
        <v>3104.2195053143405</v>
      </c>
      <c r="BP69" s="8">
        <f t="shared" si="197"/>
        <v>3279.543581219541</v>
      </c>
      <c r="BR69">
        <f t="shared" si="137"/>
        <v>3279.543581219541</v>
      </c>
      <c r="BS69" s="17">
        <f>BR69*0.078547</f>
        <v>257.59830967405128</v>
      </c>
      <c r="BT69" s="8">
        <f t="shared" si="138"/>
        <v>3021.94527154549</v>
      </c>
      <c r="BU69" s="8">
        <f t="shared" si="198"/>
        <v>3056.484299832854</v>
      </c>
      <c r="BW69">
        <f t="shared" si="139"/>
        <v>3056.484299832854</v>
      </c>
      <c r="BX69" s="17">
        <f>BW69*0.078547</f>
        <v>240.07767229897121</v>
      </c>
      <c r="BY69" s="8">
        <f t="shared" si="140"/>
        <v>2816.4066275338828</v>
      </c>
      <c r="BZ69" s="8">
        <f t="shared" si="199"/>
        <v>3054.7001578662012</v>
      </c>
      <c r="CB69">
        <f t="shared" si="141"/>
        <v>3054.7001578662012</v>
      </c>
      <c r="CC69" s="17">
        <f>CB69*0.078547</f>
        <v>239.93753329991651</v>
      </c>
      <c r="CD69" s="8">
        <f t="shared" si="142"/>
        <v>2814.7626245662846</v>
      </c>
      <c r="CE69" s="8">
        <f t="shared" si="200"/>
        <v>3052.9451491537229</v>
      </c>
      <c r="CG69">
        <f t="shared" si="143"/>
        <v>3052.9451491537229</v>
      </c>
      <c r="CH69" s="17">
        <f>CG69*0.078547</f>
        <v>239.79968263057748</v>
      </c>
      <c r="CI69" s="8">
        <f t="shared" si="144"/>
        <v>2813.1454665231454</v>
      </c>
      <c r="CJ69" s="8">
        <f t="shared" si="201"/>
        <v>3050.7098427818223</v>
      </c>
      <c r="CL69">
        <f t="shared" si="145"/>
        <v>3050.7098427818223</v>
      </c>
      <c r="CM69" s="17">
        <f>CL69*0.078547</f>
        <v>239.62410602098382</v>
      </c>
      <c r="CN69" s="8">
        <f t="shared" si="146"/>
        <v>2811.0857367608387</v>
      </c>
      <c r="CO69" s="8">
        <f t="shared" si="202"/>
        <v>3049.0199919243564</v>
      </c>
      <c r="CQ69">
        <f t="shared" si="147"/>
        <v>3049.0199919243564</v>
      </c>
      <c r="CR69" s="17">
        <f>CQ69*0.078547</f>
        <v>239.49137330568243</v>
      </c>
      <c r="CS69" s="8">
        <f t="shared" si="148"/>
        <v>2809.528618618674</v>
      </c>
      <c r="CT69" s="8">
        <f t="shared" si="203"/>
        <v>2755.5525000579146</v>
      </c>
      <c r="CV69">
        <f t="shared" si="149"/>
        <v>2755.5525000579146</v>
      </c>
      <c r="CW69" s="17">
        <f>CV69*0.078547</f>
        <v>216.44038222204904</v>
      </c>
      <c r="CX69" s="8">
        <f t="shared" si="150"/>
        <v>2539.1121178358653</v>
      </c>
      <c r="CY69" s="8">
        <f t="shared" si="204"/>
        <v>2804.0353069993757</v>
      </c>
      <c r="DA69">
        <f t="shared" si="151"/>
        <v>2804.0353069993757</v>
      </c>
      <c r="DB69" s="17">
        <f>DA69*0.078547</f>
        <v>220.24856125887999</v>
      </c>
      <c r="DC69" s="8">
        <f t="shared" si="152"/>
        <v>2583.7867457404959</v>
      </c>
      <c r="DD69" s="8">
        <f t="shared" si="205"/>
        <v>2895.5784230662935</v>
      </c>
      <c r="DF69">
        <f t="shared" si="153"/>
        <v>2895.5784230662935</v>
      </c>
      <c r="DG69" s="17">
        <f>DF69*0.078547</f>
        <v>227.43899839658818</v>
      </c>
      <c r="DH69" s="8">
        <f t="shared" si="154"/>
        <v>2668.1394246697055</v>
      </c>
      <c r="DI69" s="8">
        <f t="shared" si="206"/>
        <v>2868.4293637490532</v>
      </c>
      <c r="DK69">
        <f t="shared" si="155"/>
        <v>2868.4293637490532</v>
      </c>
      <c r="DL69" s="17">
        <f>DK69*0.078547</f>
        <v>225.30652123439691</v>
      </c>
      <c r="DM69" s="8">
        <f t="shared" si="156"/>
        <v>2643.1228425146564</v>
      </c>
      <c r="DN69" s="8">
        <f t="shared" si="207"/>
        <v>2832.4193529306876</v>
      </c>
      <c r="DP69">
        <f t="shared" si="157"/>
        <v>2832.4193529306876</v>
      </c>
      <c r="DQ69" s="17">
        <f>DP69*0.078547</f>
        <v>222.47804291464675</v>
      </c>
      <c r="DR69" s="8">
        <f t="shared" si="158"/>
        <v>2609.9413100160409</v>
      </c>
      <c r="DS69" s="8">
        <f t="shared" si="208"/>
        <v>1894.7490492843092</v>
      </c>
      <c r="DU69">
        <f t="shared" si="159"/>
        <v>1894.7490492843092</v>
      </c>
      <c r="DV69" s="17">
        <f>DU69*0.078547</f>
        <v>148.82685357413465</v>
      </c>
      <c r="DW69" s="8">
        <f t="shared" si="160"/>
        <v>1745.9221957101745</v>
      </c>
      <c r="DX69" s="8">
        <f t="shared" si="209"/>
        <v>1874.6438938832396</v>
      </c>
      <c r="DZ69">
        <f t="shared" si="161"/>
        <v>1874.6438938832396</v>
      </c>
      <c r="EA69" s="17">
        <f>DZ69*0.078547</f>
        <v>147.24765393284682</v>
      </c>
      <c r="EB69" s="8">
        <f t="shared" si="162"/>
        <v>1727.3962399503928</v>
      </c>
      <c r="EC69" s="8">
        <f t="shared" si="210"/>
        <v>1932.0718814314469</v>
      </c>
      <c r="EE69">
        <f t="shared" si="163"/>
        <v>1932.0718814314469</v>
      </c>
      <c r="EF69" s="17">
        <f>EE69*0.078547</f>
        <v>151.75845007079587</v>
      </c>
      <c r="EG69" s="8">
        <f t="shared" si="164"/>
        <v>1780.3134313606511</v>
      </c>
      <c r="EH69" s="8">
        <f t="shared" si="211"/>
        <v>1880.6832169023542</v>
      </c>
      <c r="EJ69">
        <f t="shared" si="165"/>
        <v>1880.6832169023542</v>
      </c>
      <c r="EK69" s="17">
        <f>EJ69*0.078547</f>
        <v>147.72202463802921</v>
      </c>
      <c r="EL69" s="8">
        <f t="shared" si="166"/>
        <v>1732.9611922643248</v>
      </c>
      <c r="EM69" s="8">
        <f t="shared" si="212"/>
        <v>1827.5487142104491</v>
      </c>
      <c r="EO69">
        <f t="shared" si="167"/>
        <v>1827.5487142104491</v>
      </c>
      <c r="EP69" s="17">
        <f>EO69*0.078547</f>
        <v>143.54846885508815</v>
      </c>
      <c r="EQ69" s="8">
        <f t="shared" si="168"/>
        <v>1684.0002453553609</v>
      </c>
      <c r="ER69" s="8">
        <f t="shared" si="213"/>
        <v>1278.8008409150127</v>
      </c>
      <c r="ET69">
        <f t="shared" si="169"/>
        <v>1278.8008409150127</v>
      </c>
      <c r="EU69" s="17">
        <f>ET69*0.078547</f>
        <v>100.4459696513515</v>
      </c>
      <c r="EV69" s="8">
        <f t="shared" si="170"/>
        <v>1178.3548712636612</v>
      </c>
      <c r="EW69" s="8">
        <f t="shared" si="214"/>
        <v>1285.3258557464881</v>
      </c>
      <c r="EY69">
        <f t="shared" si="171"/>
        <v>1285.3258557464881</v>
      </c>
      <c r="EZ69" s="17">
        <f>EY69*0.078547</f>
        <v>100.95848999131941</v>
      </c>
      <c r="FA69" s="8">
        <f t="shared" si="172"/>
        <v>1184.3673657551687</v>
      </c>
      <c r="FB69" s="8">
        <f t="shared" si="215"/>
        <v>1464.0511672676239</v>
      </c>
      <c r="FD69">
        <f t="shared" si="173"/>
        <v>1464.0511672676239</v>
      </c>
      <c r="FE69" s="17">
        <f>FD69*0.078547</f>
        <v>114.99682703537006</v>
      </c>
      <c r="FF69" s="8">
        <f t="shared" si="174"/>
        <v>1349.0543402322539</v>
      </c>
      <c r="FG69" s="8">
        <f t="shared" si="216"/>
        <v>1457.9915427324745</v>
      </c>
      <c r="FI69">
        <f t="shared" si="175"/>
        <v>1457.9915427324745</v>
      </c>
      <c r="FJ69" s="17">
        <f>FI69*0.078547</f>
        <v>114.52086170700768</v>
      </c>
      <c r="FK69" s="8">
        <f t="shared" si="176"/>
        <v>1343.4706810254668</v>
      </c>
      <c r="FL69" s="8">
        <f t="shared" si="217"/>
        <v>1452.3324809793885</v>
      </c>
      <c r="FN69">
        <f t="shared" si="177"/>
        <v>1452.3324809793885</v>
      </c>
      <c r="FO69" s="17">
        <f>FN69*0.078547</f>
        <v>114.07635938348804</v>
      </c>
      <c r="FP69" s="8">
        <f t="shared" si="178"/>
        <v>1338.2561215959004</v>
      </c>
      <c r="FQ69" s="8">
        <f t="shared" si="218"/>
        <v>1061.9515142744463</v>
      </c>
      <c r="FS69">
        <f t="shared" si="179"/>
        <v>1061.9515142744463</v>
      </c>
      <c r="FT69" s="17">
        <f>FS69*0.078547</f>
        <v>83.413105591714938</v>
      </c>
      <c r="FU69" s="8">
        <f t="shared" si="180"/>
        <v>978.5384086827313</v>
      </c>
      <c r="FV69" s="8">
        <f t="shared" si="219"/>
        <v>1051.4548395489883</v>
      </c>
      <c r="FX69">
        <f t="shared" si="181"/>
        <v>1051.4548395489883</v>
      </c>
      <c r="FY69" s="17">
        <f>FX69*0.078547</f>
        <v>82.588623282054385</v>
      </c>
      <c r="FZ69" s="8">
        <f t="shared" si="182"/>
        <v>968.86621626693386</v>
      </c>
      <c r="GA69" s="8">
        <f t="shared" si="220"/>
        <v>1030.5398547117786</v>
      </c>
      <c r="GC69">
        <f t="shared" si="183"/>
        <v>1030.5398547117786</v>
      </c>
      <c r="GD69" s="17">
        <f>GC69*0.078547</f>
        <v>80.945813968046082</v>
      </c>
      <c r="GE69" s="8">
        <f t="shared" si="184"/>
        <v>949.59404074373253</v>
      </c>
      <c r="GF69" s="8">
        <f t="shared" si="221"/>
        <v>1020.3918148945378</v>
      </c>
    </row>
    <row r="70" spans="1:188" x14ac:dyDescent="0.3">
      <c r="A70" s="17">
        <v>84</v>
      </c>
      <c r="C70">
        <v>1910</v>
      </c>
      <c r="E70">
        <f t="shared" si="111"/>
        <v>1910</v>
      </c>
      <c r="F70" s="17">
        <f>E70*0.078547</f>
        <v>150.02477000000002</v>
      </c>
      <c r="G70" s="8">
        <f t="shared" si="112"/>
        <v>1759.97523</v>
      </c>
      <c r="H70" s="8">
        <f t="shared" si="185"/>
        <v>1759.97523</v>
      </c>
      <c r="J70" s="7">
        <f t="shared" si="113"/>
        <v>1759.97523</v>
      </c>
      <c r="K70" s="17">
        <f>J70*0.078547</f>
        <v>138.24077439081</v>
      </c>
      <c r="L70" s="8">
        <f t="shared" si="114"/>
        <v>1621.73445560919</v>
      </c>
      <c r="M70" s="8">
        <f t="shared" si="186"/>
        <v>1621.73445560919</v>
      </c>
      <c r="O70">
        <f t="shared" si="115"/>
        <v>1621.73445560919</v>
      </c>
      <c r="P70" s="17">
        <f>O70*0.078547</f>
        <v>127.38237628473506</v>
      </c>
      <c r="Q70" s="8">
        <f t="shared" si="116"/>
        <v>1494.352079324455</v>
      </c>
      <c r="R70" s="8">
        <f t="shared" si="187"/>
        <v>1494.352079324455</v>
      </c>
      <c r="T70">
        <f t="shared" si="117"/>
        <v>1494.352079324455</v>
      </c>
      <c r="U70" s="17">
        <f>T70*0.078547</f>
        <v>117.37687277469797</v>
      </c>
      <c r="V70" s="8">
        <f t="shared" si="118"/>
        <v>1376.9752065497569</v>
      </c>
      <c r="W70" s="8">
        <f t="shared" si="188"/>
        <v>1376.9752065497569</v>
      </c>
      <c r="Y70">
        <f t="shared" si="119"/>
        <v>1376.9752065497569</v>
      </c>
      <c r="Z70" s="17">
        <f>Y70*0.078547</f>
        <v>108.15727154886376</v>
      </c>
      <c r="AA70" s="8">
        <f t="shared" si="120"/>
        <v>1268.8179350008932</v>
      </c>
      <c r="AB70" s="8">
        <f t="shared" si="189"/>
        <v>2383.7337677211613</v>
      </c>
      <c r="AD70">
        <f t="shared" si="121"/>
        <v>2383.7337677211613</v>
      </c>
      <c r="AE70" s="17">
        <f>AD70*0.078547</f>
        <v>187.23513625319407</v>
      </c>
      <c r="AF70" s="8">
        <f t="shared" si="122"/>
        <v>2196.4986314679672</v>
      </c>
      <c r="AG70" s="8">
        <f t="shared" si="190"/>
        <v>2276.6469119400558</v>
      </c>
      <c r="AI70">
        <f t="shared" si="123"/>
        <v>2276.6469119400558</v>
      </c>
      <c r="AJ70" s="17">
        <f>AI70*0.078547</f>
        <v>178.82378499215557</v>
      </c>
      <c r="AK70" s="8">
        <f t="shared" si="124"/>
        <v>2097.8231269479002</v>
      </c>
      <c r="AL70" s="8">
        <f t="shared" si="191"/>
        <v>2174.3708260680605</v>
      </c>
      <c r="AN70">
        <f t="shared" si="125"/>
        <v>2174.3708260680605</v>
      </c>
      <c r="AO70" s="17">
        <f>AN70*0.078547</f>
        <v>170.79030527516795</v>
      </c>
      <c r="AP70" s="8">
        <f t="shared" si="126"/>
        <v>2003.5805207928925</v>
      </c>
      <c r="AQ70" s="8">
        <f t="shared" si="192"/>
        <v>2076.0895385673584</v>
      </c>
      <c r="AS70">
        <f t="shared" si="127"/>
        <v>2076.0895385673584</v>
      </c>
      <c r="AT70" s="17">
        <f>AS70*0.078547</f>
        <v>163.07060498585031</v>
      </c>
      <c r="AU70" s="8">
        <f t="shared" si="128"/>
        <v>1913.018933581508</v>
      </c>
      <c r="AV70" s="8">
        <f t="shared" si="193"/>
        <v>1982.8232921367578</v>
      </c>
      <c r="AX70">
        <f t="shared" si="129"/>
        <v>1982.8232921367578</v>
      </c>
      <c r="AY70" s="17">
        <f>AX70*0.078547</f>
        <v>155.74482112746594</v>
      </c>
      <c r="AZ70" s="8">
        <f t="shared" si="130"/>
        <v>1827.0784710092919</v>
      </c>
      <c r="BA70" s="8">
        <f t="shared" si="194"/>
        <v>3364.7275901619923</v>
      </c>
      <c r="BC70">
        <f t="shared" si="131"/>
        <v>3364.7275901619923</v>
      </c>
      <c r="BD70" s="17">
        <f>BC70*0.078547</f>
        <v>264.28925802445406</v>
      </c>
      <c r="BE70" s="8">
        <f t="shared" si="132"/>
        <v>3100.4383321375381</v>
      </c>
      <c r="BF70" s="8">
        <f t="shared" si="195"/>
        <v>3275.5488501123391</v>
      </c>
      <c r="BH70">
        <f t="shared" si="133"/>
        <v>3275.5488501123391</v>
      </c>
      <c r="BI70" s="17">
        <f>BH70*0.078547</f>
        <v>257.2845355297739</v>
      </c>
      <c r="BJ70" s="8">
        <f t="shared" si="134"/>
        <v>3018.264314582565</v>
      </c>
      <c r="BK70" s="8">
        <f t="shared" si="196"/>
        <v>3188.7337033889617</v>
      </c>
      <c r="BM70">
        <f t="shared" si="135"/>
        <v>3188.7337033889617</v>
      </c>
      <c r="BN70" s="17">
        <f>BM70*0.078547</f>
        <v>250.46546620009278</v>
      </c>
      <c r="BO70" s="8">
        <f t="shared" si="136"/>
        <v>2938.2682371888691</v>
      </c>
      <c r="BP70" s="8">
        <f t="shared" si="197"/>
        <v>3104.2195053143405</v>
      </c>
      <c r="BR70">
        <f t="shared" si="137"/>
        <v>3104.2195053143405</v>
      </c>
      <c r="BS70" s="17">
        <f>BR70*0.078547</f>
        <v>243.82712948392552</v>
      </c>
      <c r="BT70" s="8">
        <f t="shared" si="138"/>
        <v>2860.3923758304149</v>
      </c>
      <c r="BU70" s="8">
        <f t="shared" si="198"/>
        <v>3021.94527154549</v>
      </c>
      <c r="BW70">
        <f t="shared" si="139"/>
        <v>3021.94527154549</v>
      </c>
      <c r="BX70" s="17">
        <f>BW70*0.078547</f>
        <v>237.36473524408362</v>
      </c>
      <c r="BY70" s="8">
        <f t="shared" si="140"/>
        <v>2784.5805363014065</v>
      </c>
      <c r="BZ70" s="8">
        <f t="shared" si="199"/>
        <v>2816.4066275338828</v>
      </c>
      <c r="CB70">
        <f t="shared" si="141"/>
        <v>2816.4066275338828</v>
      </c>
      <c r="CC70" s="17">
        <f>CB70*0.078547</f>
        <v>221.22029137290392</v>
      </c>
      <c r="CD70" s="8">
        <f t="shared" si="142"/>
        <v>2595.186336160979</v>
      </c>
      <c r="CE70" s="8">
        <f t="shared" si="200"/>
        <v>2814.7626245662846</v>
      </c>
      <c r="CG70">
        <f t="shared" si="143"/>
        <v>2814.7626245662846</v>
      </c>
      <c r="CH70" s="17">
        <f>CG70*0.078547</f>
        <v>221.09115987180797</v>
      </c>
      <c r="CI70" s="8">
        <f t="shared" si="144"/>
        <v>2593.6714646944765</v>
      </c>
      <c r="CJ70" s="8">
        <f t="shared" si="201"/>
        <v>2813.1454665231454</v>
      </c>
      <c r="CL70">
        <f t="shared" si="145"/>
        <v>2813.1454665231454</v>
      </c>
      <c r="CM70" s="17">
        <f>CL70*0.078547</f>
        <v>220.96413695899352</v>
      </c>
      <c r="CN70" s="8">
        <f t="shared" si="146"/>
        <v>2592.1813295641518</v>
      </c>
      <c r="CO70" s="8">
        <f t="shared" si="202"/>
        <v>2811.0857367608387</v>
      </c>
      <c r="CQ70">
        <f t="shared" si="147"/>
        <v>2811.0857367608387</v>
      </c>
      <c r="CR70" s="17">
        <f>CQ70*0.078547</f>
        <v>220.80235136535362</v>
      </c>
      <c r="CS70" s="8">
        <f t="shared" si="148"/>
        <v>2590.2833853954853</v>
      </c>
      <c r="CT70" s="8">
        <f t="shared" si="203"/>
        <v>2809.528618618674</v>
      </c>
      <c r="CV70">
        <f t="shared" si="149"/>
        <v>2809.528618618674</v>
      </c>
      <c r="CW70" s="17">
        <f>CV70*0.078547</f>
        <v>220.680044406641</v>
      </c>
      <c r="CX70" s="8">
        <f t="shared" si="150"/>
        <v>2588.8485742120329</v>
      </c>
      <c r="CY70" s="8">
        <f t="shared" si="204"/>
        <v>2539.1121178358653</v>
      </c>
      <c r="DA70">
        <f t="shared" si="151"/>
        <v>2539.1121178358653</v>
      </c>
      <c r="DB70" s="17">
        <f>DA70*0.078547</f>
        <v>199.43963951965372</v>
      </c>
      <c r="DC70" s="8">
        <f t="shared" si="152"/>
        <v>2339.6724783162117</v>
      </c>
      <c r="DD70" s="8">
        <f t="shared" si="205"/>
        <v>2583.7867457404959</v>
      </c>
      <c r="DF70">
        <f t="shared" si="153"/>
        <v>2583.7867457404959</v>
      </c>
      <c r="DG70" s="17">
        <f>DF70*0.078547</f>
        <v>202.94869751767874</v>
      </c>
      <c r="DH70" s="8">
        <f t="shared" si="154"/>
        <v>2380.8380482228172</v>
      </c>
      <c r="DI70" s="8">
        <f t="shared" si="206"/>
        <v>2668.1394246697055</v>
      </c>
      <c r="DK70">
        <f t="shared" si="155"/>
        <v>2668.1394246697055</v>
      </c>
      <c r="DL70" s="17">
        <f>DK70*0.078547</f>
        <v>209.57434738953137</v>
      </c>
      <c r="DM70" s="8">
        <f t="shared" si="156"/>
        <v>2458.5650772801741</v>
      </c>
      <c r="DN70" s="8">
        <f t="shared" si="207"/>
        <v>2643.1228425146564</v>
      </c>
      <c r="DP70">
        <f t="shared" si="157"/>
        <v>2643.1228425146564</v>
      </c>
      <c r="DQ70" s="17">
        <f>DP70*0.078547</f>
        <v>207.60936991099874</v>
      </c>
      <c r="DR70" s="8">
        <f t="shared" si="158"/>
        <v>2435.5134726036576</v>
      </c>
      <c r="DS70" s="8">
        <f t="shared" si="208"/>
        <v>2609.9413100160409</v>
      </c>
      <c r="DU70">
        <f t="shared" si="159"/>
        <v>2609.9413100160409</v>
      </c>
      <c r="DV70" s="17">
        <f>DU70*0.078547</f>
        <v>205.00306007782999</v>
      </c>
      <c r="DW70" s="8">
        <f t="shared" si="160"/>
        <v>2404.9382499382109</v>
      </c>
      <c r="DX70" s="8">
        <f t="shared" si="209"/>
        <v>1745.9221957101745</v>
      </c>
      <c r="DZ70">
        <f t="shared" si="161"/>
        <v>1745.9221957101745</v>
      </c>
      <c r="EA70" s="17">
        <f>DZ70*0.078547</f>
        <v>137.1369507064471</v>
      </c>
      <c r="EB70" s="8">
        <f t="shared" si="162"/>
        <v>1608.7852450037274</v>
      </c>
      <c r="EC70" s="8">
        <f t="shared" si="210"/>
        <v>1727.3962399503928</v>
      </c>
      <c r="EE70">
        <f t="shared" si="163"/>
        <v>1727.3962399503928</v>
      </c>
      <c r="EF70" s="17">
        <f>EE70*0.078547</f>
        <v>135.6817924593835</v>
      </c>
      <c r="EG70" s="8">
        <f t="shared" si="164"/>
        <v>1591.7144474910092</v>
      </c>
      <c r="EH70" s="8">
        <f t="shared" si="211"/>
        <v>1780.3134313606511</v>
      </c>
      <c r="EJ70">
        <f t="shared" si="165"/>
        <v>1780.3134313606511</v>
      </c>
      <c r="EK70" s="17">
        <f>EJ70*0.078547</f>
        <v>139.83827909308508</v>
      </c>
      <c r="EL70" s="8">
        <f t="shared" si="166"/>
        <v>1640.475152267566</v>
      </c>
      <c r="EM70" s="8">
        <f t="shared" si="212"/>
        <v>1732.9611922643248</v>
      </c>
      <c r="EO70">
        <f t="shared" si="167"/>
        <v>1732.9611922643248</v>
      </c>
      <c r="EP70" s="17">
        <f>EO70*0.078547</f>
        <v>136.11890276878594</v>
      </c>
      <c r="EQ70" s="8">
        <f t="shared" si="168"/>
        <v>1596.8422894955388</v>
      </c>
      <c r="ER70" s="8">
        <f t="shared" si="213"/>
        <v>1684.0002453553609</v>
      </c>
      <c r="ET70">
        <f t="shared" si="169"/>
        <v>1684.0002453553609</v>
      </c>
      <c r="EU70" s="17">
        <f>ET70*0.078547</f>
        <v>132.27316727192755</v>
      </c>
      <c r="EV70" s="8">
        <f t="shared" si="170"/>
        <v>1551.7270780834333</v>
      </c>
      <c r="EW70" s="8">
        <f t="shared" si="214"/>
        <v>1178.3548712636612</v>
      </c>
      <c r="EY70">
        <f t="shared" si="171"/>
        <v>1178.3548712636612</v>
      </c>
      <c r="EZ70" s="17">
        <f>EY70*0.078547</f>
        <v>92.556240073146796</v>
      </c>
      <c r="FA70" s="8">
        <f t="shared" si="172"/>
        <v>1085.7986311905142</v>
      </c>
      <c r="FB70" s="8">
        <f t="shared" si="215"/>
        <v>1184.3673657551687</v>
      </c>
      <c r="FD70">
        <f t="shared" si="173"/>
        <v>1184.3673657551687</v>
      </c>
      <c r="FE70" s="17">
        <f>FD70*0.078547</f>
        <v>93.028503477971242</v>
      </c>
      <c r="FF70" s="8">
        <f t="shared" si="174"/>
        <v>1091.3388622771974</v>
      </c>
      <c r="FG70" s="8">
        <f t="shared" si="216"/>
        <v>1349.0543402322539</v>
      </c>
      <c r="FI70">
        <f t="shared" si="175"/>
        <v>1349.0543402322539</v>
      </c>
      <c r="FJ70" s="17">
        <f>FI70*0.078547</f>
        <v>105.96417126222286</v>
      </c>
      <c r="FK70" s="8">
        <f t="shared" si="176"/>
        <v>1243.0901689700311</v>
      </c>
      <c r="FL70" s="8">
        <f t="shared" si="217"/>
        <v>1343.4706810254668</v>
      </c>
      <c r="FN70">
        <f t="shared" si="177"/>
        <v>1343.4706810254668</v>
      </c>
      <c r="FO70" s="17">
        <f>FN70*0.078547</f>
        <v>105.52559158250735</v>
      </c>
      <c r="FP70" s="8">
        <f t="shared" si="178"/>
        <v>1237.9450894429594</v>
      </c>
      <c r="FQ70" s="8">
        <f t="shared" si="218"/>
        <v>1338.2561215959004</v>
      </c>
      <c r="FS70">
        <f t="shared" si="179"/>
        <v>1338.2561215959004</v>
      </c>
      <c r="FT70" s="17">
        <f>FS70*0.078547</f>
        <v>105.11600358299319</v>
      </c>
      <c r="FU70" s="8">
        <f t="shared" si="180"/>
        <v>1233.1401180129071</v>
      </c>
      <c r="FV70" s="8">
        <f t="shared" si="219"/>
        <v>978.5384086827313</v>
      </c>
      <c r="FX70">
        <f t="shared" si="181"/>
        <v>978.5384086827313</v>
      </c>
      <c r="FY70" s="17">
        <f>FX70*0.078547</f>
        <v>76.861256386802495</v>
      </c>
      <c r="FZ70" s="8">
        <f t="shared" si="182"/>
        <v>901.67715229592886</v>
      </c>
      <c r="GA70" s="8">
        <f t="shared" si="220"/>
        <v>968.86621626693386</v>
      </c>
      <c r="GC70">
        <f t="shared" si="183"/>
        <v>968.86621626693386</v>
      </c>
      <c r="GD70" s="17">
        <f>GC70*0.078547</f>
        <v>76.101534689118864</v>
      </c>
      <c r="GE70" s="8">
        <f t="shared" si="184"/>
        <v>892.76468157781505</v>
      </c>
      <c r="GF70" s="8">
        <f t="shared" si="221"/>
        <v>949.59404074373253</v>
      </c>
    </row>
    <row r="71" spans="1:188" x14ac:dyDescent="0.3">
      <c r="A71" s="15">
        <v>85</v>
      </c>
      <c r="B71" s="32">
        <v>3805</v>
      </c>
      <c r="C71">
        <v>761</v>
      </c>
      <c r="E71">
        <f t="shared" si="111"/>
        <v>761</v>
      </c>
      <c r="F71" s="15">
        <f>E71*0.155006</f>
        <v>117.95956600000001</v>
      </c>
      <c r="G71" s="8">
        <f t="shared" si="112"/>
        <v>643.040434</v>
      </c>
      <c r="H71" s="8">
        <f t="shared" si="185"/>
        <v>1759.97523</v>
      </c>
      <c r="J71" s="7">
        <f t="shared" si="113"/>
        <v>1759.97523</v>
      </c>
      <c r="K71" s="15">
        <f>J71*0.155006</f>
        <v>272.80672050138003</v>
      </c>
      <c r="L71" s="8">
        <f t="shared" si="114"/>
        <v>1487.1685094986201</v>
      </c>
      <c r="M71" s="8">
        <f t="shared" si="186"/>
        <v>1621.73445560919</v>
      </c>
      <c r="O71">
        <f t="shared" si="115"/>
        <v>1621.73445560919</v>
      </c>
      <c r="P71" s="15">
        <f>O71*0.155006</f>
        <v>251.37857102615811</v>
      </c>
      <c r="Q71" s="8">
        <f t="shared" si="116"/>
        <v>1370.3558845830319</v>
      </c>
      <c r="R71" s="8">
        <f t="shared" si="187"/>
        <v>1494.352079324455</v>
      </c>
      <c r="T71">
        <f t="shared" si="117"/>
        <v>1494.352079324455</v>
      </c>
      <c r="U71" s="15">
        <f>T71*0.155006</f>
        <v>231.63353840776648</v>
      </c>
      <c r="V71" s="8">
        <f t="shared" si="118"/>
        <v>1262.7185409166884</v>
      </c>
      <c r="W71" s="8">
        <f t="shared" si="188"/>
        <v>1376.9752065497569</v>
      </c>
      <c r="Y71">
        <f t="shared" si="119"/>
        <v>1376.9752065497569</v>
      </c>
      <c r="Z71" s="15">
        <f>Y71*0.155006</f>
        <v>213.43941886645163</v>
      </c>
      <c r="AA71" s="8">
        <f t="shared" si="120"/>
        <v>1163.5357876833052</v>
      </c>
      <c r="AB71" s="8">
        <f t="shared" si="189"/>
        <v>1268.8179350008932</v>
      </c>
      <c r="AD71">
        <f t="shared" si="121"/>
        <v>1268.8179350008932</v>
      </c>
      <c r="AE71" s="15">
        <f>AD71*0.155006</f>
        <v>196.67439283274845</v>
      </c>
      <c r="AF71" s="8">
        <f t="shared" si="122"/>
        <v>1072.1435421681447</v>
      </c>
      <c r="AG71" s="8">
        <f t="shared" si="190"/>
        <v>2196.4986314679672</v>
      </c>
      <c r="AI71">
        <f t="shared" si="123"/>
        <v>2196.4986314679672</v>
      </c>
      <c r="AJ71" s="15">
        <f>AI71*0.155006</f>
        <v>340.47046686932373</v>
      </c>
      <c r="AK71" s="8">
        <f t="shared" si="124"/>
        <v>1856.0281645986436</v>
      </c>
      <c r="AL71" s="8">
        <f t="shared" si="191"/>
        <v>2097.8231269479002</v>
      </c>
      <c r="AN71">
        <f t="shared" si="125"/>
        <v>2097.8231269479002</v>
      </c>
      <c r="AO71" s="15">
        <f>AN71*0.155006</f>
        <v>325.17517161568622</v>
      </c>
      <c r="AP71" s="8">
        <f t="shared" si="126"/>
        <v>1772.647955332214</v>
      </c>
      <c r="AQ71" s="8">
        <f t="shared" si="192"/>
        <v>2003.5805207928925</v>
      </c>
      <c r="AS71">
        <f t="shared" si="127"/>
        <v>2003.5805207928925</v>
      </c>
      <c r="AT71" s="15">
        <f>AS71*0.155006</f>
        <v>310.56700220602312</v>
      </c>
      <c r="AU71" s="8">
        <f t="shared" si="128"/>
        <v>1693.0135185868694</v>
      </c>
      <c r="AV71" s="8">
        <f t="shared" si="193"/>
        <v>1913.018933581508</v>
      </c>
      <c r="AX71">
        <f t="shared" si="129"/>
        <v>1913.018933581508</v>
      </c>
      <c r="AY71" s="15">
        <f>AX71*0.155006</f>
        <v>296.52941281873524</v>
      </c>
      <c r="AZ71" s="8">
        <f t="shared" si="130"/>
        <v>1616.4895207627728</v>
      </c>
      <c r="BA71" s="8">
        <f t="shared" si="194"/>
        <v>1827.0784710092919</v>
      </c>
      <c r="BC71">
        <f t="shared" si="131"/>
        <v>1827.0784710092919</v>
      </c>
      <c r="BD71" s="15">
        <f>BC71*0.155006</f>
        <v>283.20812547726632</v>
      </c>
      <c r="BE71" s="8">
        <f t="shared" si="132"/>
        <v>1543.8703455320256</v>
      </c>
      <c r="BF71" s="8">
        <f t="shared" si="195"/>
        <v>3100.4383321375381</v>
      </c>
      <c r="BH71">
        <f t="shared" si="133"/>
        <v>3100.4383321375381</v>
      </c>
      <c r="BI71" s="15">
        <f>BH71*0.155006</f>
        <v>480.58654411131124</v>
      </c>
      <c r="BJ71" s="8">
        <f t="shared" si="134"/>
        <v>2619.851788026227</v>
      </c>
      <c r="BK71" s="8">
        <f t="shared" si="196"/>
        <v>3018.264314582565</v>
      </c>
      <c r="BM71">
        <f t="shared" si="135"/>
        <v>3018.264314582565</v>
      </c>
      <c r="BN71" s="15">
        <f>BM71*0.155006</f>
        <v>467.84907834618508</v>
      </c>
      <c r="BO71" s="8">
        <f t="shared" si="136"/>
        <v>2550.4152362363798</v>
      </c>
      <c r="BP71" s="8">
        <f t="shared" si="197"/>
        <v>2938.2682371888691</v>
      </c>
      <c r="BR71">
        <f t="shared" si="137"/>
        <v>2938.2682371888691</v>
      </c>
      <c r="BS71" s="15">
        <f>BR71*0.155006</f>
        <v>455.44920637369785</v>
      </c>
      <c r="BT71" s="8">
        <f t="shared" si="138"/>
        <v>2482.8190308151711</v>
      </c>
      <c r="BU71" s="8">
        <f t="shared" si="198"/>
        <v>2860.3923758304149</v>
      </c>
      <c r="BW71">
        <f t="shared" si="139"/>
        <v>2860.3923758304149</v>
      </c>
      <c r="BX71" s="15">
        <f>BW71*0.155006</f>
        <v>443.37798060796933</v>
      </c>
      <c r="BY71" s="8">
        <f t="shared" si="140"/>
        <v>2417.0143952224457</v>
      </c>
      <c r="BZ71" s="8">
        <f t="shared" si="199"/>
        <v>2784.5805363014065</v>
      </c>
      <c r="CB71">
        <f t="shared" si="141"/>
        <v>2784.5805363014065</v>
      </c>
      <c r="CC71" s="15">
        <f>CB71*0.155006</f>
        <v>431.62669060993585</v>
      </c>
      <c r="CD71" s="8">
        <f t="shared" si="142"/>
        <v>2352.9538456914706</v>
      </c>
      <c r="CE71" s="8">
        <f t="shared" si="200"/>
        <v>2595.186336160979</v>
      </c>
      <c r="CG71">
        <f t="shared" si="143"/>
        <v>2595.186336160979</v>
      </c>
      <c r="CH71" s="15">
        <f>CG71*0.155006</f>
        <v>402.26945322296871</v>
      </c>
      <c r="CI71" s="8">
        <f t="shared" si="144"/>
        <v>2192.9168829380101</v>
      </c>
      <c r="CJ71" s="8">
        <f t="shared" si="201"/>
        <v>2593.6714646944765</v>
      </c>
      <c r="CL71">
        <f t="shared" si="145"/>
        <v>2593.6714646944765</v>
      </c>
      <c r="CM71" s="15">
        <f>CL71*0.155006</f>
        <v>402.03463905643201</v>
      </c>
      <c r="CN71" s="8">
        <f t="shared" si="146"/>
        <v>2191.6368256380447</v>
      </c>
      <c r="CO71" s="8">
        <f t="shared" si="202"/>
        <v>2592.1813295641518</v>
      </c>
      <c r="CQ71">
        <f t="shared" si="147"/>
        <v>2592.1813295641518</v>
      </c>
      <c r="CR71" s="15">
        <f>CQ71*0.155006</f>
        <v>401.80365917042093</v>
      </c>
      <c r="CS71" s="8">
        <f t="shared" si="148"/>
        <v>2190.377670393731</v>
      </c>
      <c r="CT71" s="8">
        <f t="shared" si="203"/>
        <v>2590.2833853954853</v>
      </c>
      <c r="CV71">
        <f t="shared" si="149"/>
        <v>2590.2833853954853</v>
      </c>
      <c r="CW71" s="15">
        <f>CV71*0.155006</f>
        <v>401.50946643661263</v>
      </c>
      <c r="CX71" s="8">
        <f t="shared" si="150"/>
        <v>2188.7739189588729</v>
      </c>
      <c r="CY71" s="8">
        <f t="shared" si="204"/>
        <v>2588.8485742120329</v>
      </c>
      <c r="DA71">
        <f t="shared" si="151"/>
        <v>2588.8485742120329</v>
      </c>
      <c r="DB71" s="15">
        <f>DA71*0.155006</f>
        <v>401.28706209431039</v>
      </c>
      <c r="DC71" s="8">
        <f t="shared" si="152"/>
        <v>2187.5615121177225</v>
      </c>
      <c r="DD71" s="8">
        <f t="shared" si="205"/>
        <v>2339.6724783162117</v>
      </c>
      <c r="DF71">
        <f t="shared" si="153"/>
        <v>2339.6724783162117</v>
      </c>
      <c r="DG71" s="15">
        <f>DF71*0.155006</f>
        <v>362.66327217388272</v>
      </c>
      <c r="DH71" s="8">
        <f t="shared" si="154"/>
        <v>1977.009206142329</v>
      </c>
      <c r="DI71" s="8">
        <f t="shared" si="206"/>
        <v>2380.8380482228172</v>
      </c>
      <c r="DK71">
        <f t="shared" si="155"/>
        <v>2380.8380482228172</v>
      </c>
      <c r="DL71" s="15">
        <f>DK71*0.155006</f>
        <v>369.044182502826</v>
      </c>
      <c r="DM71" s="8">
        <f t="shared" si="156"/>
        <v>2011.7938657199911</v>
      </c>
      <c r="DN71" s="8">
        <f t="shared" si="207"/>
        <v>2458.5650772801741</v>
      </c>
      <c r="DP71">
        <f t="shared" si="157"/>
        <v>2458.5650772801741</v>
      </c>
      <c r="DQ71" s="15">
        <f>DP71*0.155006</f>
        <v>381.09233836889069</v>
      </c>
      <c r="DR71" s="8">
        <f t="shared" si="158"/>
        <v>2077.4727389112836</v>
      </c>
      <c r="DS71" s="8">
        <f t="shared" si="208"/>
        <v>2435.5134726036576</v>
      </c>
      <c r="DU71">
        <f t="shared" si="159"/>
        <v>2435.5134726036576</v>
      </c>
      <c r="DV71" s="15">
        <f>DU71*0.155006</f>
        <v>377.51920133440257</v>
      </c>
      <c r="DW71" s="8">
        <f t="shared" si="160"/>
        <v>2057.994271269255</v>
      </c>
      <c r="DX71" s="8">
        <f t="shared" si="209"/>
        <v>2404.9382499382109</v>
      </c>
      <c r="DZ71">
        <f t="shared" si="161"/>
        <v>2404.9382499382109</v>
      </c>
      <c r="EA71" s="15">
        <f>DZ71*0.155006</f>
        <v>372.77985836992235</v>
      </c>
      <c r="EB71" s="8">
        <f t="shared" si="162"/>
        <v>2032.1583915682886</v>
      </c>
      <c r="EC71" s="8">
        <f t="shared" si="210"/>
        <v>1608.7852450037274</v>
      </c>
      <c r="EE71">
        <f t="shared" si="163"/>
        <v>1608.7852450037274</v>
      </c>
      <c r="EF71" s="15">
        <f>EE71*0.155006</f>
        <v>249.37136568704778</v>
      </c>
      <c r="EG71" s="8">
        <f t="shared" si="164"/>
        <v>1359.4138793166796</v>
      </c>
      <c r="EH71" s="8">
        <f t="shared" si="211"/>
        <v>1591.7144474910092</v>
      </c>
      <c r="EJ71">
        <f t="shared" si="165"/>
        <v>1591.7144474910092</v>
      </c>
      <c r="EK71" s="15">
        <f>EJ71*0.155006</f>
        <v>246.72528964779139</v>
      </c>
      <c r="EL71" s="8">
        <f t="shared" si="166"/>
        <v>1344.9891578432178</v>
      </c>
      <c r="EM71" s="8">
        <f t="shared" si="212"/>
        <v>1640.475152267566</v>
      </c>
      <c r="EO71">
        <f t="shared" si="167"/>
        <v>1640.475152267566</v>
      </c>
      <c r="EP71" s="15">
        <f>EO71*0.155006</f>
        <v>254.28349145238636</v>
      </c>
      <c r="EQ71" s="8">
        <f t="shared" si="168"/>
        <v>1386.1916608151796</v>
      </c>
      <c r="ER71" s="8">
        <f t="shared" si="213"/>
        <v>1596.8422894955388</v>
      </c>
      <c r="ET71">
        <f t="shared" si="169"/>
        <v>1596.8422894955388</v>
      </c>
      <c r="EU71" s="15">
        <f>ET71*0.155006</f>
        <v>247.5201359255455</v>
      </c>
      <c r="EV71" s="8">
        <f t="shared" si="170"/>
        <v>1349.3221535699934</v>
      </c>
      <c r="EW71" s="8">
        <f t="shared" si="214"/>
        <v>1551.7270780834333</v>
      </c>
      <c r="EY71">
        <f t="shared" si="171"/>
        <v>1551.7270780834333</v>
      </c>
      <c r="EZ71" s="15">
        <f>EY71*0.155006</f>
        <v>240.52700746540066</v>
      </c>
      <c r="FA71" s="8">
        <f t="shared" si="172"/>
        <v>1311.2000706180327</v>
      </c>
      <c r="FB71" s="8">
        <f t="shared" si="215"/>
        <v>1085.7986311905142</v>
      </c>
      <c r="FD71">
        <f t="shared" si="173"/>
        <v>1085.7986311905142</v>
      </c>
      <c r="FE71" s="15">
        <f>FD71*0.155006</f>
        <v>168.30530262631686</v>
      </c>
      <c r="FF71" s="8">
        <f t="shared" si="174"/>
        <v>917.49332856419733</v>
      </c>
      <c r="FG71" s="8">
        <f t="shared" si="216"/>
        <v>1091.3388622771974</v>
      </c>
      <c r="FI71">
        <f t="shared" si="175"/>
        <v>1091.3388622771974</v>
      </c>
      <c r="FJ71" s="15">
        <f>FI71*0.155006</f>
        <v>169.16407168613927</v>
      </c>
      <c r="FK71" s="8">
        <f t="shared" si="176"/>
        <v>922.17479059105813</v>
      </c>
      <c r="FL71" s="8">
        <f t="shared" si="217"/>
        <v>1243.0901689700311</v>
      </c>
      <c r="FN71">
        <f t="shared" si="177"/>
        <v>1243.0901689700311</v>
      </c>
      <c r="FO71" s="15">
        <f>FN71*0.155006</f>
        <v>192.68643473136865</v>
      </c>
      <c r="FP71" s="8">
        <f t="shared" si="178"/>
        <v>1050.4037342386623</v>
      </c>
      <c r="FQ71" s="8">
        <f t="shared" si="218"/>
        <v>1237.9450894429594</v>
      </c>
      <c r="FS71">
        <f t="shared" si="179"/>
        <v>1237.9450894429594</v>
      </c>
      <c r="FT71" s="15">
        <f>FS71*0.155006</f>
        <v>191.88891653419537</v>
      </c>
      <c r="FU71" s="8">
        <f t="shared" si="180"/>
        <v>1046.056172908764</v>
      </c>
      <c r="FV71" s="8">
        <f t="shared" si="219"/>
        <v>1233.1401180129071</v>
      </c>
      <c r="FX71">
        <f t="shared" si="181"/>
        <v>1233.1401180129071</v>
      </c>
      <c r="FY71" s="15">
        <f>FX71*0.155006</f>
        <v>191.14411713270869</v>
      </c>
      <c r="FZ71" s="8">
        <f t="shared" si="182"/>
        <v>1041.9960008801984</v>
      </c>
      <c r="GA71" s="8">
        <f t="shared" si="220"/>
        <v>901.67715229592886</v>
      </c>
      <c r="GC71">
        <f t="shared" si="183"/>
        <v>901.67715229592886</v>
      </c>
      <c r="GD71" s="15">
        <f>GC71*0.155006</f>
        <v>139.76536866878274</v>
      </c>
      <c r="GE71" s="8">
        <f t="shared" si="184"/>
        <v>761.91178362714618</v>
      </c>
      <c r="GF71" s="8">
        <f t="shared" si="221"/>
        <v>892.76468157781505</v>
      </c>
    </row>
    <row r="72" spans="1:188" x14ac:dyDescent="0.3">
      <c r="A72" s="15">
        <v>86</v>
      </c>
      <c r="C72">
        <v>761</v>
      </c>
      <c r="E72">
        <f t="shared" si="111"/>
        <v>761</v>
      </c>
      <c r="F72" s="15">
        <f t="shared" ref="F72:F91" si="222">E72*0.155006</f>
        <v>117.95956600000001</v>
      </c>
      <c r="G72" s="8">
        <f t="shared" si="112"/>
        <v>643.040434</v>
      </c>
      <c r="H72" s="8">
        <f t="shared" si="185"/>
        <v>643.040434</v>
      </c>
      <c r="J72" s="7">
        <f t="shared" si="113"/>
        <v>643.040434</v>
      </c>
      <c r="K72" s="15">
        <f t="shared" ref="K72:K90" si="223">J72*0.155006</f>
        <v>99.675125512603998</v>
      </c>
      <c r="L72" s="8">
        <f t="shared" si="114"/>
        <v>543.36530848739596</v>
      </c>
      <c r="M72" s="8">
        <f t="shared" si="186"/>
        <v>1487.1685094986201</v>
      </c>
      <c r="O72">
        <f t="shared" si="115"/>
        <v>1487.1685094986201</v>
      </c>
      <c r="P72" s="15">
        <f t="shared" ref="P72:P91" si="224">O72*0.155006</f>
        <v>230.52004198334311</v>
      </c>
      <c r="Q72" s="8">
        <f t="shared" si="116"/>
        <v>1256.6484675152769</v>
      </c>
      <c r="R72" s="8">
        <f t="shared" si="187"/>
        <v>1370.3558845830319</v>
      </c>
      <c r="T72">
        <f t="shared" si="117"/>
        <v>1370.3558845830319</v>
      </c>
      <c r="U72" s="15">
        <f t="shared" ref="U72:U90" si="225">T72*0.155006</f>
        <v>212.41338424567743</v>
      </c>
      <c r="V72" s="8">
        <f t="shared" si="118"/>
        <v>1157.9425003373544</v>
      </c>
      <c r="W72" s="8">
        <f t="shared" si="188"/>
        <v>1262.7185409166884</v>
      </c>
      <c r="Y72">
        <f t="shared" si="119"/>
        <v>1262.7185409166884</v>
      </c>
      <c r="Z72" s="15">
        <f t="shared" ref="Z72:Z90" si="226">Y72*0.155006</f>
        <v>195.72895015333222</v>
      </c>
      <c r="AA72" s="8">
        <f t="shared" si="120"/>
        <v>1066.9895907633563</v>
      </c>
      <c r="AB72" s="8">
        <f t="shared" si="189"/>
        <v>1163.5357876833052</v>
      </c>
      <c r="AD72">
        <f t="shared" si="121"/>
        <v>1163.5357876833052</v>
      </c>
      <c r="AE72" s="15">
        <f t="shared" ref="AE72:AE90" si="227">AD72*0.155006</f>
        <v>180.35502830563843</v>
      </c>
      <c r="AF72" s="8">
        <f t="shared" si="122"/>
        <v>983.18075937766685</v>
      </c>
      <c r="AG72" s="8">
        <f t="shared" si="190"/>
        <v>1072.1435421681447</v>
      </c>
      <c r="AI72">
        <f t="shared" si="123"/>
        <v>1072.1435421681447</v>
      </c>
      <c r="AJ72" s="15">
        <f t="shared" ref="AJ72:AJ90" si="228">AI72*0.155006</f>
        <v>166.18868189731543</v>
      </c>
      <c r="AK72" s="8">
        <f t="shared" si="124"/>
        <v>905.95486027082927</v>
      </c>
      <c r="AL72" s="8">
        <f t="shared" si="191"/>
        <v>1856.0281645986436</v>
      </c>
      <c r="AN72">
        <f t="shared" si="125"/>
        <v>1856.0281645986436</v>
      </c>
      <c r="AO72" s="15">
        <f t="shared" ref="AO72:AO91" si="229">AN72*0.155006</f>
        <v>287.69550168177733</v>
      </c>
      <c r="AP72" s="8">
        <f t="shared" si="126"/>
        <v>1568.3326629168662</v>
      </c>
      <c r="AQ72" s="8">
        <f t="shared" si="192"/>
        <v>1772.647955332214</v>
      </c>
      <c r="AS72">
        <f t="shared" si="127"/>
        <v>1772.647955332214</v>
      </c>
      <c r="AT72" s="15">
        <f t="shared" ref="AT72:AT90" si="230">AS72*0.155006</f>
        <v>274.77106896422515</v>
      </c>
      <c r="AU72" s="8">
        <f t="shared" si="128"/>
        <v>1497.8768863679888</v>
      </c>
      <c r="AV72" s="8">
        <f t="shared" si="193"/>
        <v>1693.0135185868694</v>
      </c>
      <c r="AX72">
        <f t="shared" si="129"/>
        <v>1693.0135185868694</v>
      </c>
      <c r="AY72" s="15">
        <f t="shared" ref="AY72:AY90" si="231">AX72*0.155006</f>
        <v>262.42725346207629</v>
      </c>
      <c r="AZ72" s="8">
        <f t="shared" si="130"/>
        <v>1430.586265124793</v>
      </c>
      <c r="BA72" s="8">
        <f t="shared" si="194"/>
        <v>1616.4895207627728</v>
      </c>
      <c r="BC72">
        <f t="shared" si="131"/>
        <v>1616.4895207627728</v>
      </c>
      <c r="BD72" s="15">
        <f t="shared" ref="BD72:BD90" si="232">BC72*0.155006</f>
        <v>250.56557465535437</v>
      </c>
      <c r="BE72" s="8">
        <f t="shared" si="132"/>
        <v>1365.9239461074185</v>
      </c>
      <c r="BF72" s="8">
        <f t="shared" si="195"/>
        <v>1543.8703455320256</v>
      </c>
      <c r="BH72">
        <f t="shared" si="133"/>
        <v>1543.8703455320256</v>
      </c>
      <c r="BI72" s="15">
        <f t="shared" ref="BI72:BI90" si="233">BH72*0.155006</f>
        <v>239.30916677953715</v>
      </c>
      <c r="BJ72" s="8">
        <f t="shared" si="134"/>
        <v>1304.5611787524883</v>
      </c>
      <c r="BK72" s="8">
        <f t="shared" si="196"/>
        <v>2619.851788026227</v>
      </c>
      <c r="BM72">
        <f t="shared" si="135"/>
        <v>2619.851788026227</v>
      </c>
      <c r="BN72" s="15">
        <f t="shared" ref="BN72:BN90" si="234">BM72*0.155006</f>
        <v>406.09274625479338</v>
      </c>
      <c r="BO72" s="8">
        <f t="shared" si="136"/>
        <v>2213.7590417714337</v>
      </c>
      <c r="BP72" s="8">
        <f t="shared" si="197"/>
        <v>2550.4152362363798</v>
      </c>
      <c r="BR72">
        <f t="shared" si="137"/>
        <v>2550.4152362363798</v>
      </c>
      <c r="BS72" s="15">
        <f t="shared" ref="BS72:BS90" si="235">BR72*0.155006</f>
        <v>395.32966410805631</v>
      </c>
      <c r="BT72" s="8">
        <f t="shared" si="138"/>
        <v>2155.0855721283233</v>
      </c>
      <c r="BU72" s="8">
        <f t="shared" si="198"/>
        <v>2482.8190308151711</v>
      </c>
      <c r="BW72">
        <f t="shared" si="139"/>
        <v>2482.8190308151711</v>
      </c>
      <c r="BX72" s="15">
        <f t="shared" ref="BX72:BX90" si="236">BW72*0.155006</f>
        <v>384.85184669053643</v>
      </c>
      <c r="BY72" s="8">
        <f t="shared" si="140"/>
        <v>2097.9671841246345</v>
      </c>
      <c r="BZ72" s="8">
        <f t="shared" si="199"/>
        <v>2417.0143952224457</v>
      </c>
      <c r="CB72">
        <f t="shared" si="141"/>
        <v>2417.0143952224457</v>
      </c>
      <c r="CC72" s="15">
        <f t="shared" ref="CC72:CC90" si="237">CB72*0.155006</f>
        <v>374.65173334585046</v>
      </c>
      <c r="CD72" s="8">
        <f t="shared" si="142"/>
        <v>2042.3626618765952</v>
      </c>
      <c r="CE72" s="8">
        <f t="shared" si="200"/>
        <v>2352.9538456914706</v>
      </c>
      <c r="CG72">
        <f t="shared" si="143"/>
        <v>2352.9538456914706</v>
      </c>
      <c r="CH72" s="15">
        <f t="shared" ref="CH72:CH90" si="238">CG72*0.155006</f>
        <v>364.72196380525213</v>
      </c>
      <c r="CI72" s="8">
        <f t="shared" si="144"/>
        <v>1988.2318818862186</v>
      </c>
      <c r="CJ72" s="8">
        <f t="shared" si="201"/>
        <v>2192.9168829380101</v>
      </c>
      <c r="CL72">
        <f t="shared" si="145"/>
        <v>2192.9168829380101</v>
      </c>
      <c r="CM72" s="15">
        <f t="shared" ref="CM72:CM90" si="239">CL72*0.155006</f>
        <v>339.91527435668922</v>
      </c>
      <c r="CN72" s="8">
        <f t="shared" si="146"/>
        <v>1853.0016085813209</v>
      </c>
      <c r="CO72" s="8">
        <f t="shared" si="202"/>
        <v>2191.6368256380447</v>
      </c>
      <c r="CQ72">
        <f t="shared" si="147"/>
        <v>2191.6368256380447</v>
      </c>
      <c r="CR72" s="15">
        <f t="shared" ref="CR72:CR90" si="240">CQ72*0.155006</f>
        <v>339.71685779485074</v>
      </c>
      <c r="CS72" s="8">
        <f t="shared" si="148"/>
        <v>1851.9199678431939</v>
      </c>
      <c r="CT72" s="8">
        <f t="shared" si="203"/>
        <v>2190.377670393731</v>
      </c>
      <c r="CV72">
        <f t="shared" si="149"/>
        <v>2190.377670393731</v>
      </c>
      <c r="CW72" s="15">
        <f t="shared" ref="CW72:CW90" si="241">CV72*0.155006</f>
        <v>339.52168117705071</v>
      </c>
      <c r="CX72" s="8">
        <f t="shared" si="150"/>
        <v>1850.8559892166804</v>
      </c>
      <c r="CY72" s="8">
        <f t="shared" si="204"/>
        <v>2188.7739189588729</v>
      </c>
      <c r="DA72">
        <f t="shared" si="151"/>
        <v>2188.7739189588729</v>
      </c>
      <c r="DB72" s="15">
        <f t="shared" ref="DB72:DB90" si="242">DA72*0.155006</f>
        <v>339.27309008213905</v>
      </c>
      <c r="DC72" s="8">
        <f t="shared" si="152"/>
        <v>1849.5008288767337</v>
      </c>
      <c r="DD72" s="8">
        <f t="shared" si="205"/>
        <v>2187.5615121177225</v>
      </c>
      <c r="DF72">
        <f t="shared" si="153"/>
        <v>2187.5615121177225</v>
      </c>
      <c r="DG72" s="15">
        <f t="shared" ref="DG72:DG90" si="243">DF72*0.155006</f>
        <v>339.08515974731972</v>
      </c>
      <c r="DH72" s="8">
        <f t="shared" si="154"/>
        <v>1848.4763523704028</v>
      </c>
      <c r="DI72" s="8">
        <f t="shared" si="206"/>
        <v>1977.009206142329</v>
      </c>
      <c r="DK72">
        <f t="shared" si="155"/>
        <v>1977.009206142329</v>
      </c>
      <c r="DL72" s="15">
        <f t="shared" ref="DL72:DL90" si="244">DK72*0.155006</f>
        <v>306.44828900729789</v>
      </c>
      <c r="DM72" s="8">
        <f t="shared" si="156"/>
        <v>1670.5609171350311</v>
      </c>
      <c r="DN72" s="8">
        <f t="shared" si="207"/>
        <v>2011.7938657199911</v>
      </c>
      <c r="DP72">
        <f t="shared" si="157"/>
        <v>2011.7938657199911</v>
      </c>
      <c r="DQ72" s="15">
        <f t="shared" ref="DQ72:DQ90" si="245">DP72*0.155006</f>
        <v>311.84011994979295</v>
      </c>
      <c r="DR72" s="8">
        <f t="shared" si="158"/>
        <v>1699.9537457701981</v>
      </c>
      <c r="DS72" s="8">
        <f t="shared" si="208"/>
        <v>2077.4727389112836</v>
      </c>
      <c r="DU72">
        <f t="shared" si="159"/>
        <v>2077.4727389112836</v>
      </c>
      <c r="DV72" s="15">
        <f t="shared" ref="DV72:DV90" si="246">DU72*0.155006</f>
        <v>322.02073936768244</v>
      </c>
      <c r="DW72" s="8">
        <f t="shared" si="160"/>
        <v>1755.4519995436012</v>
      </c>
      <c r="DX72" s="8">
        <f t="shared" si="209"/>
        <v>2057.994271269255</v>
      </c>
      <c r="DZ72">
        <f t="shared" si="161"/>
        <v>2057.994271269255</v>
      </c>
      <c r="EA72" s="15">
        <f t="shared" ref="EA72:EA90" si="247">DZ72*0.155006</f>
        <v>319.00146001236214</v>
      </c>
      <c r="EB72" s="8">
        <f t="shared" si="162"/>
        <v>1738.9928112568928</v>
      </c>
      <c r="EC72" s="8">
        <f t="shared" si="210"/>
        <v>2032.1583915682886</v>
      </c>
      <c r="EE72">
        <f t="shared" si="163"/>
        <v>2032.1583915682886</v>
      </c>
      <c r="EF72" s="15">
        <f t="shared" ref="EF72:EF90" si="248">EE72*0.155006</f>
        <v>314.99674364343417</v>
      </c>
      <c r="EG72" s="8">
        <f t="shared" si="164"/>
        <v>1717.1616479248544</v>
      </c>
      <c r="EH72" s="8">
        <f t="shared" si="211"/>
        <v>1359.4138793166796</v>
      </c>
      <c r="EJ72">
        <f t="shared" si="165"/>
        <v>1359.4138793166796</v>
      </c>
      <c r="EK72" s="15">
        <f t="shared" ref="EK72:EK90" si="249">EJ72*0.155006</f>
        <v>210.71730777736124</v>
      </c>
      <c r="EL72" s="8">
        <f t="shared" si="166"/>
        <v>1148.6965715393185</v>
      </c>
      <c r="EM72" s="8">
        <f t="shared" si="212"/>
        <v>1344.9891578432178</v>
      </c>
      <c r="EO72">
        <f t="shared" si="167"/>
        <v>1344.9891578432178</v>
      </c>
      <c r="EP72" s="15">
        <f t="shared" ref="EP72:EP90" si="250">EO72*0.155006</f>
        <v>208.48138940064581</v>
      </c>
      <c r="EQ72" s="8">
        <f t="shared" si="168"/>
        <v>1136.5077684425719</v>
      </c>
      <c r="ER72" s="8">
        <f t="shared" si="213"/>
        <v>1386.1916608151796</v>
      </c>
      <c r="ET72">
        <f t="shared" si="169"/>
        <v>1386.1916608151796</v>
      </c>
      <c r="EU72" s="15">
        <f t="shared" ref="EU72:EU90" si="251">ET72*0.155006</f>
        <v>214.86802457631774</v>
      </c>
      <c r="EV72" s="8">
        <f t="shared" si="170"/>
        <v>1171.3236362388618</v>
      </c>
      <c r="EW72" s="8">
        <f t="shared" si="214"/>
        <v>1349.3221535699934</v>
      </c>
      <c r="EY72">
        <f t="shared" si="171"/>
        <v>1349.3221535699934</v>
      </c>
      <c r="EZ72" s="15">
        <f t="shared" ref="EZ72:EZ90" si="252">EY72*0.155006</f>
        <v>209.15302973627038</v>
      </c>
      <c r="FA72" s="8">
        <f t="shared" si="172"/>
        <v>1140.169123833723</v>
      </c>
      <c r="FB72" s="8">
        <f t="shared" si="215"/>
        <v>1311.2000706180327</v>
      </c>
      <c r="FD72">
        <f t="shared" si="173"/>
        <v>1311.2000706180327</v>
      </c>
      <c r="FE72" s="15">
        <f t="shared" ref="FE72:FE90" si="253">FD72*0.155006</f>
        <v>203.24387814621878</v>
      </c>
      <c r="FF72" s="8">
        <f t="shared" si="174"/>
        <v>1107.9561924718139</v>
      </c>
      <c r="FG72" s="8">
        <f t="shared" si="216"/>
        <v>917.49332856419733</v>
      </c>
      <c r="FI72">
        <f t="shared" si="175"/>
        <v>917.49332856419733</v>
      </c>
      <c r="FJ72" s="15">
        <f t="shared" ref="FJ72:FJ90" si="254">FI72*0.155006</f>
        <v>142.21697088742198</v>
      </c>
      <c r="FK72" s="8">
        <f t="shared" si="176"/>
        <v>775.27635767677532</v>
      </c>
      <c r="FL72" s="8">
        <f t="shared" si="217"/>
        <v>922.17479059105813</v>
      </c>
      <c r="FN72">
        <f t="shared" si="177"/>
        <v>922.17479059105813</v>
      </c>
      <c r="FO72" s="15">
        <f t="shared" ref="FO72:FO90" si="255">FN72*0.155006</f>
        <v>142.94262559035755</v>
      </c>
      <c r="FP72" s="8">
        <f t="shared" si="178"/>
        <v>779.23216500070055</v>
      </c>
      <c r="FQ72" s="8">
        <f t="shared" si="218"/>
        <v>1050.4037342386623</v>
      </c>
      <c r="FS72">
        <f t="shared" si="179"/>
        <v>1050.4037342386623</v>
      </c>
      <c r="FT72" s="15">
        <f t="shared" ref="FT72:FT90" si="256">FS72*0.155006</f>
        <v>162.8188812293981</v>
      </c>
      <c r="FU72" s="8">
        <f t="shared" si="180"/>
        <v>887.58485300926418</v>
      </c>
      <c r="FV72" s="8">
        <f t="shared" si="219"/>
        <v>1046.056172908764</v>
      </c>
      <c r="FX72">
        <f t="shared" si="181"/>
        <v>1046.056172908764</v>
      </c>
      <c r="FY72" s="15">
        <f t="shared" ref="FY72:FY90" si="257">FX72*0.155006</f>
        <v>162.14498313789588</v>
      </c>
      <c r="FZ72" s="8">
        <f t="shared" si="182"/>
        <v>883.91118977086808</v>
      </c>
      <c r="GA72" s="8">
        <f t="shared" si="220"/>
        <v>1041.9960008801984</v>
      </c>
      <c r="GC72">
        <f t="shared" si="183"/>
        <v>1041.9960008801984</v>
      </c>
      <c r="GD72" s="15">
        <f t="shared" ref="GD72:GD90" si="258">GC72*0.155006</f>
        <v>161.51563211243604</v>
      </c>
      <c r="GE72" s="8">
        <f t="shared" si="184"/>
        <v>880.48036876776234</v>
      </c>
      <c r="GF72" s="8">
        <f t="shared" si="221"/>
        <v>761.91178362714618</v>
      </c>
    </row>
    <row r="73" spans="1:188" x14ac:dyDescent="0.3">
      <c r="A73" s="15">
        <v>87</v>
      </c>
      <c r="C73">
        <v>761</v>
      </c>
      <c r="E73">
        <f t="shared" si="111"/>
        <v>761</v>
      </c>
      <c r="F73" s="15">
        <f t="shared" si="222"/>
        <v>117.95956600000001</v>
      </c>
      <c r="G73" s="8">
        <f t="shared" si="112"/>
        <v>643.040434</v>
      </c>
      <c r="H73" s="8">
        <f t="shared" si="185"/>
        <v>643.040434</v>
      </c>
      <c r="J73" s="7">
        <f t="shared" si="113"/>
        <v>643.040434</v>
      </c>
      <c r="K73" s="15">
        <f t="shared" si="223"/>
        <v>99.675125512603998</v>
      </c>
      <c r="L73" s="8">
        <f t="shared" si="114"/>
        <v>543.36530848739596</v>
      </c>
      <c r="M73" s="8">
        <f t="shared" si="186"/>
        <v>543.36530848739596</v>
      </c>
      <c r="O73">
        <f t="shared" si="115"/>
        <v>543.36530848739596</v>
      </c>
      <c r="P73" s="15">
        <f t="shared" si="224"/>
        <v>84.224883007397295</v>
      </c>
      <c r="Q73" s="8">
        <f t="shared" si="116"/>
        <v>459.14042547999867</v>
      </c>
      <c r="R73" s="8">
        <f t="shared" si="187"/>
        <v>1256.6484675152769</v>
      </c>
      <c r="T73">
        <f t="shared" si="117"/>
        <v>1256.6484675152769</v>
      </c>
      <c r="U73" s="15">
        <f t="shared" si="225"/>
        <v>194.78805235567302</v>
      </c>
      <c r="V73" s="8">
        <f t="shared" si="118"/>
        <v>1061.8604151596039</v>
      </c>
      <c r="W73" s="8">
        <f t="shared" si="188"/>
        <v>1157.9425003373544</v>
      </c>
      <c r="Y73">
        <f t="shared" si="119"/>
        <v>1157.9425003373544</v>
      </c>
      <c r="Z73" s="15">
        <f t="shared" si="226"/>
        <v>179.48803520729197</v>
      </c>
      <c r="AA73" s="8">
        <f t="shared" si="120"/>
        <v>978.45446513006243</v>
      </c>
      <c r="AB73" s="8">
        <f t="shared" si="189"/>
        <v>1066.9895907633563</v>
      </c>
      <c r="AD73">
        <f t="shared" si="121"/>
        <v>1066.9895907633563</v>
      </c>
      <c r="AE73" s="15">
        <f t="shared" si="227"/>
        <v>165.38978850586483</v>
      </c>
      <c r="AF73" s="8">
        <f t="shared" si="122"/>
        <v>901.59980225749155</v>
      </c>
      <c r="AG73" s="8">
        <f t="shared" si="190"/>
        <v>983.18075937766685</v>
      </c>
      <c r="AI73">
        <f t="shared" si="123"/>
        <v>983.18075937766685</v>
      </c>
      <c r="AJ73" s="15">
        <f t="shared" si="228"/>
        <v>152.39891678809462</v>
      </c>
      <c r="AK73" s="8">
        <f t="shared" si="124"/>
        <v>830.78184258957219</v>
      </c>
      <c r="AL73" s="8">
        <f t="shared" si="191"/>
        <v>905.95486027082927</v>
      </c>
      <c r="AN73">
        <f t="shared" si="125"/>
        <v>905.95486027082927</v>
      </c>
      <c r="AO73" s="15">
        <f t="shared" si="229"/>
        <v>140.42843907114016</v>
      </c>
      <c r="AP73" s="8">
        <f t="shared" si="126"/>
        <v>765.52642119968914</v>
      </c>
      <c r="AQ73" s="8">
        <f t="shared" si="192"/>
        <v>1568.3326629168662</v>
      </c>
      <c r="AS73">
        <f t="shared" si="127"/>
        <v>1568.3326629168662</v>
      </c>
      <c r="AT73" s="15">
        <f t="shared" si="230"/>
        <v>243.10097274809178</v>
      </c>
      <c r="AU73" s="8">
        <f t="shared" si="128"/>
        <v>1325.2316901687743</v>
      </c>
      <c r="AV73" s="8">
        <f t="shared" si="193"/>
        <v>1497.8768863679888</v>
      </c>
      <c r="AX73">
        <f t="shared" si="129"/>
        <v>1497.8768863679888</v>
      </c>
      <c r="AY73" s="15">
        <f t="shared" si="231"/>
        <v>232.17990464835648</v>
      </c>
      <c r="AZ73" s="8">
        <f t="shared" si="130"/>
        <v>1265.6969817196323</v>
      </c>
      <c r="BA73" s="8">
        <f t="shared" si="194"/>
        <v>1430.586265124793</v>
      </c>
      <c r="BC73">
        <f t="shared" si="131"/>
        <v>1430.586265124793</v>
      </c>
      <c r="BD73" s="15">
        <f t="shared" si="232"/>
        <v>221.74945461193369</v>
      </c>
      <c r="BE73" s="8">
        <f t="shared" si="132"/>
        <v>1208.8368105128593</v>
      </c>
      <c r="BF73" s="8">
        <f t="shared" si="195"/>
        <v>1365.9239461074185</v>
      </c>
      <c r="BH73">
        <f t="shared" si="133"/>
        <v>1365.9239461074185</v>
      </c>
      <c r="BI73" s="15">
        <f t="shared" si="233"/>
        <v>211.72640719032651</v>
      </c>
      <c r="BJ73" s="8">
        <f t="shared" si="134"/>
        <v>1154.1975389170921</v>
      </c>
      <c r="BK73" s="8">
        <f t="shared" si="196"/>
        <v>1304.5611787524883</v>
      </c>
      <c r="BM73">
        <f t="shared" si="135"/>
        <v>1304.5611787524883</v>
      </c>
      <c r="BN73" s="15">
        <f t="shared" si="234"/>
        <v>202.21481007370821</v>
      </c>
      <c r="BO73" s="8">
        <f t="shared" si="136"/>
        <v>1102.3463686787802</v>
      </c>
      <c r="BP73" s="8">
        <f t="shared" si="197"/>
        <v>2213.7590417714337</v>
      </c>
      <c r="BR73">
        <f t="shared" si="137"/>
        <v>2213.7590417714337</v>
      </c>
      <c r="BS73" s="15">
        <f t="shared" si="235"/>
        <v>343.14593402882286</v>
      </c>
      <c r="BT73" s="8">
        <f t="shared" si="138"/>
        <v>1870.6131077426107</v>
      </c>
      <c r="BU73" s="8">
        <f t="shared" si="198"/>
        <v>2155.0855721283233</v>
      </c>
      <c r="BW73">
        <f t="shared" si="139"/>
        <v>2155.0855721283233</v>
      </c>
      <c r="BX73" s="15">
        <f t="shared" si="236"/>
        <v>334.05119419332289</v>
      </c>
      <c r="BY73" s="8">
        <f t="shared" si="140"/>
        <v>1821.0343779350005</v>
      </c>
      <c r="BZ73" s="8">
        <f t="shared" si="199"/>
        <v>2097.9671841246345</v>
      </c>
      <c r="CB73">
        <f t="shared" si="141"/>
        <v>2097.9671841246345</v>
      </c>
      <c r="CC73" s="15">
        <f t="shared" si="237"/>
        <v>325.1975013424231</v>
      </c>
      <c r="CD73" s="8">
        <f t="shared" si="142"/>
        <v>1772.7696827822115</v>
      </c>
      <c r="CE73" s="8">
        <f t="shared" si="200"/>
        <v>2042.3626618765952</v>
      </c>
      <c r="CG73">
        <f t="shared" si="143"/>
        <v>2042.3626618765952</v>
      </c>
      <c r="CH73" s="15">
        <f t="shared" si="238"/>
        <v>316.57846676684352</v>
      </c>
      <c r="CI73" s="8">
        <f t="shared" si="144"/>
        <v>1725.7841951097516</v>
      </c>
      <c r="CJ73" s="8">
        <f t="shared" si="201"/>
        <v>1988.2318818862186</v>
      </c>
      <c r="CL73">
        <f t="shared" si="145"/>
        <v>1988.2318818862186</v>
      </c>
      <c r="CM73" s="15">
        <f t="shared" si="239"/>
        <v>308.18787108365524</v>
      </c>
      <c r="CN73" s="8">
        <f t="shared" si="146"/>
        <v>1680.0440108025634</v>
      </c>
      <c r="CO73" s="8">
        <f t="shared" si="202"/>
        <v>1853.0016085813209</v>
      </c>
      <c r="CQ73">
        <f t="shared" si="147"/>
        <v>1853.0016085813209</v>
      </c>
      <c r="CR73" s="15">
        <f t="shared" si="240"/>
        <v>287.22636733975622</v>
      </c>
      <c r="CS73" s="8">
        <f t="shared" si="148"/>
        <v>1565.7752412415646</v>
      </c>
      <c r="CT73" s="8">
        <f t="shared" si="203"/>
        <v>1851.9199678431939</v>
      </c>
      <c r="CV73">
        <f t="shared" si="149"/>
        <v>1851.9199678431939</v>
      </c>
      <c r="CW73" s="15">
        <f t="shared" si="241"/>
        <v>287.05870653550215</v>
      </c>
      <c r="CX73" s="8">
        <f t="shared" si="150"/>
        <v>1564.8612613076918</v>
      </c>
      <c r="CY73" s="8">
        <f t="shared" si="204"/>
        <v>1850.8559892166804</v>
      </c>
      <c r="DA73">
        <f t="shared" si="151"/>
        <v>1850.8559892166804</v>
      </c>
      <c r="DB73" s="15">
        <f t="shared" si="242"/>
        <v>286.89378346452077</v>
      </c>
      <c r="DC73" s="8">
        <f t="shared" si="152"/>
        <v>1563.9622057521597</v>
      </c>
      <c r="DD73" s="8">
        <f t="shared" si="205"/>
        <v>1849.5008288767337</v>
      </c>
      <c r="DF73">
        <f t="shared" si="153"/>
        <v>1849.5008288767337</v>
      </c>
      <c r="DG73" s="15">
        <f t="shared" si="243"/>
        <v>286.683725480867</v>
      </c>
      <c r="DH73" s="8">
        <f t="shared" si="154"/>
        <v>1562.8171033958668</v>
      </c>
      <c r="DI73" s="8">
        <f t="shared" si="206"/>
        <v>1848.4763523704028</v>
      </c>
      <c r="DK73">
        <f t="shared" si="155"/>
        <v>1848.4763523704028</v>
      </c>
      <c r="DL73" s="15">
        <f t="shared" si="244"/>
        <v>286.52492547552669</v>
      </c>
      <c r="DM73" s="8">
        <f t="shared" si="156"/>
        <v>1561.951426894876</v>
      </c>
      <c r="DN73" s="8">
        <f t="shared" si="207"/>
        <v>1670.5609171350311</v>
      </c>
      <c r="DP73">
        <f t="shared" si="157"/>
        <v>1670.5609171350311</v>
      </c>
      <c r="DQ73" s="15">
        <f t="shared" si="245"/>
        <v>258.94696552143262</v>
      </c>
      <c r="DR73" s="8">
        <f t="shared" si="158"/>
        <v>1411.6139516135986</v>
      </c>
      <c r="DS73" s="8">
        <f t="shared" si="208"/>
        <v>1699.9537457701981</v>
      </c>
      <c r="DU73">
        <f t="shared" si="159"/>
        <v>1699.9537457701981</v>
      </c>
      <c r="DV73" s="15">
        <f t="shared" si="246"/>
        <v>263.50303031685536</v>
      </c>
      <c r="DW73" s="8">
        <f t="shared" si="160"/>
        <v>1436.4507154533428</v>
      </c>
      <c r="DX73" s="8">
        <f t="shared" si="209"/>
        <v>1755.4519995436012</v>
      </c>
      <c r="DZ73">
        <f t="shared" si="161"/>
        <v>1755.4519995436012</v>
      </c>
      <c r="EA73" s="15">
        <f t="shared" si="247"/>
        <v>272.10559264125544</v>
      </c>
      <c r="EB73" s="8">
        <f t="shared" si="162"/>
        <v>1483.3464069023457</v>
      </c>
      <c r="EC73" s="8">
        <f t="shared" si="210"/>
        <v>1738.9928112568928</v>
      </c>
      <c r="EE73">
        <f t="shared" si="163"/>
        <v>1738.9928112568928</v>
      </c>
      <c r="EF73" s="15">
        <f t="shared" si="248"/>
        <v>269.55431970168593</v>
      </c>
      <c r="EG73" s="8">
        <f t="shared" si="164"/>
        <v>1469.4384915552068</v>
      </c>
      <c r="EH73" s="8">
        <f t="shared" si="211"/>
        <v>1717.1616479248544</v>
      </c>
      <c r="EJ73">
        <f t="shared" si="165"/>
        <v>1717.1616479248544</v>
      </c>
      <c r="EK73" s="15">
        <f t="shared" si="249"/>
        <v>266.17035839824001</v>
      </c>
      <c r="EL73" s="8">
        <f t="shared" si="166"/>
        <v>1450.9912895266143</v>
      </c>
      <c r="EM73" s="8">
        <f t="shared" si="212"/>
        <v>1148.6965715393185</v>
      </c>
      <c r="EO73">
        <f t="shared" si="167"/>
        <v>1148.6965715393185</v>
      </c>
      <c r="EP73" s="15">
        <f t="shared" si="250"/>
        <v>178.05486076802362</v>
      </c>
      <c r="EQ73" s="8">
        <f t="shared" si="168"/>
        <v>970.64171077129481</v>
      </c>
      <c r="ER73" s="8">
        <f t="shared" si="213"/>
        <v>1136.5077684425719</v>
      </c>
      <c r="ET73">
        <f t="shared" si="169"/>
        <v>1136.5077684425719</v>
      </c>
      <c r="EU73" s="15">
        <f t="shared" si="251"/>
        <v>176.16552315520931</v>
      </c>
      <c r="EV73" s="8">
        <f t="shared" si="170"/>
        <v>960.34224528736263</v>
      </c>
      <c r="EW73" s="8">
        <f t="shared" si="214"/>
        <v>1171.3236362388618</v>
      </c>
      <c r="EY73">
        <f t="shared" si="171"/>
        <v>1171.3236362388618</v>
      </c>
      <c r="EZ73" s="15">
        <f t="shared" si="252"/>
        <v>181.56219155884102</v>
      </c>
      <c r="FA73" s="8">
        <f t="shared" si="172"/>
        <v>989.76144468002076</v>
      </c>
      <c r="FB73" s="8">
        <f t="shared" si="215"/>
        <v>1140.169123833723</v>
      </c>
      <c r="FD73">
        <f t="shared" si="173"/>
        <v>1140.169123833723</v>
      </c>
      <c r="FE73" s="15">
        <f t="shared" si="253"/>
        <v>176.73305520897009</v>
      </c>
      <c r="FF73" s="8">
        <f t="shared" si="174"/>
        <v>963.43606862475292</v>
      </c>
      <c r="FG73" s="8">
        <f t="shared" si="216"/>
        <v>1107.9561924718139</v>
      </c>
      <c r="FI73">
        <f t="shared" si="175"/>
        <v>1107.9561924718139</v>
      </c>
      <c r="FJ73" s="15">
        <f t="shared" si="254"/>
        <v>171.73985757028598</v>
      </c>
      <c r="FK73" s="8">
        <f t="shared" si="176"/>
        <v>936.21633490152794</v>
      </c>
      <c r="FL73" s="8">
        <f t="shared" si="217"/>
        <v>775.27635767677532</v>
      </c>
      <c r="FN73">
        <f t="shared" si="177"/>
        <v>775.27635767677532</v>
      </c>
      <c r="FO73" s="15">
        <f t="shared" si="255"/>
        <v>120.17248709804623</v>
      </c>
      <c r="FP73" s="8">
        <f t="shared" si="178"/>
        <v>655.10387057872913</v>
      </c>
      <c r="FQ73" s="8">
        <f t="shared" si="218"/>
        <v>779.23216500070055</v>
      </c>
      <c r="FS73">
        <f t="shared" si="179"/>
        <v>779.23216500070055</v>
      </c>
      <c r="FT73" s="15">
        <f t="shared" si="256"/>
        <v>120.7856609680986</v>
      </c>
      <c r="FU73" s="8">
        <f t="shared" si="180"/>
        <v>658.44650403260198</v>
      </c>
      <c r="FV73" s="8">
        <f t="shared" si="219"/>
        <v>887.58485300926418</v>
      </c>
      <c r="FX73">
        <f t="shared" si="181"/>
        <v>887.58485300926418</v>
      </c>
      <c r="FY73" s="15">
        <f t="shared" si="257"/>
        <v>137.58097772555402</v>
      </c>
      <c r="FZ73" s="8">
        <f t="shared" si="182"/>
        <v>750.00387528371016</v>
      </c>
      <c r="GA73" s="8">
        <f t="shared" si="220"/>
        <v>883.91118977086808</v>
      </c>
      <c r="GC73">
        <f t="shared" si="183"/>
        <v>883.91118977086808</v>
      </c>
      <c r="GD73" s="15">
        <f t="shared" si="258"/>
        <v>137.01153788162318</v>
      </c>
      <c r="GE73" s="8">
        <f t="shared" si="184"/>
        <v>746.89965188924486</v>
      </c>
      <c r="GF73" s="8">
        <f t="shared" si="221"/>
        <v>880.48036876776234</v>
      </c>
    </row>
    <row r="74" spans="1:188" x14ac:dyDescent="0.3">
      <c r="A74" s="15">
        <v>88</v>
      </c>
      <c r="C74">
        <v>761</v>
      </c>
      <c r="E74">
        <f t="shared" si="111"/>
        <v>761</v>
      </c>
      <c r="F74" s="15">
        <f t="shared" si="222"/>
        <v>117.95956600000001</v>
      </c>
      <c r="G74" s="8">
        <f t="shared" si="112"/>
        <v>643.040434</v>
      </c>
      <c r="H74" s="8">
        <f t="shared" si="185"/>
        <v>643.040434</v>
      </c>
      <c r="J74" s="7">
        <f t="shared" si="113"/>
        <v>643.040434</v>
      </c>
      <c r="K74" s="15">
        <f t="shared" si="223"/>
        <v>99.675125512603998</v>
      </c>
      <c r="L74" s="8">
        <f t="shared" si="114"/>
        <v>543.36530848739596</v>
      </c>
      <c r="M74" s="8">
        <f t="shared" si="186"/>
        <v>543.36530848739596</v>
      </c>
      <c r="O74">
        <f t="shared" si="115"/>
        <v>543.36530848739596</v>
      </c>
      <c r="P74" s="15">
        <f t="shared" si="224"/>
        <v>84.224883007397295</v>
      </c>
      <c r="Q74" s="8">
        <f t="shared" si="116"/>
        <v>459.14042547999867</v>
      </c>
      <c r="R74" s="8">
        <f t="shared" si="187"/>
        <v>459.14042547999867</v>
      </c>
      <c r="T74">
        <f t="shared" si="117"/>
        <v>459.14042547999867</v>
      </c>
      <c r="U74" s="15">
        <f t="shared" si="225"/>
        <v>71.169520791952678</v>
      </c>
      <c r="V74" s="8">
        <f t="shared" si="118"/>
        <v>387.97090468804601</v>
      </c>
      <c r="W74" s="8">
        <f t="shared" si="188"/>
        <v>1061.8604151596039</v>
      </c>
      <c r="Y74">
        <f t="shared" si="119"/>
        <v>1061.8604151596039</v>
      </c>
      <c r="Z74" s="15">
        <f t="shared" si="226"/>
        <v>164.59473551222956</v>
      </c>
      <c r="AA74" s="8">
        <f t="shared" si="120"/>
        <v>897.26567964737433</v>
      </c>
      <c r="AB74" s="8">
        <f t="shared" si="189"/>
        <v>978.45446513006243</v>
      </c>
      <c r="AD74">
        <f t="shared" si="121"/>
        <v>978.45446513006243</v>
      </c>
      <c r="AE74" s="15">
        <f t="shared" si="227"/>
        <v>151.66631282195047</v>
      </c>
      <c r="AF74" s="8">
        <f t="shared" si="122"/>
        <v>826.78815230811199</v>
      </c>
      <c r="AG74" s="8">
        <f t="shared" si="190"/>
        <v>901.59980225749155</v>
      </c>
      <c r="AI74">
        <f t="shared" si="123"/>
        <v>901.59980225749155</v>
      </c>
      <c r="AJ74" s="15">
        <f t="shared" si="228"/>
        <v>139.75337894872473</v>
      </c>
      <c r="AK74" s="8">
        <f t="shared" si="124"/>
        <v>761.84642330876682</v>
      </c>
      <c r="AL74" s="8">
        <f t="shared" si="191"/>
        <v>830.78184258957219</v>
      </c>
      <c r="AN74">
        <f t="shared" si="125"/>
        <v>830.78184258957219</v>
      </c>
      <c r="AO74" s="15">
        <f t="shared" si="229"/>
        <v>128.77617029243922</v>
      </c>
      <c r="AP74" s="8">
        <f t="shared" si="126"/>
        <v>702.00567229713295</v>
      </c>
      <c r="AQ74" s="8">
        <f t="shared" si="192"/>
        <v>765.52642119968914</v>
      </c>
      <c r="AS74">
        <f t="shared" si="127"/>
        <v>765.52642119968914</v>
      </c>
      <c r="AT74" s="15">
        <f t="shared" si="230"/>
        <v>118.66118844447902</v>
      </c>
      <c r="AU74" s="8">
        <f t="shared" si="128"/>
        <v>646.86523275521017</v>
      </c>
      <c r="AV74" s="8">
        <f t="shared" si="193"/>
        <v>1325.2316901687743</v>
      </c>
      <c r="AX74">
        <f t="shared" si="129"/>
        <v>1325.2316901687743</v>
      </c>
      <c r="AY74" s="15">
        <f t="shared" si="231"/>
        <v>205.41886336630103</v>
      </c>
      <c r="AZ74" s="8">
        <f t="shared" si="130"/>
        <v>1119.8128268024734</v>
      </c>
      <c r="BA74" s="8">
        <f t="shared" si="194"/>
        <v>1265.6969817196323</v>
      </c>
      <c r="BC74">
        <f t="shared" si="131"/>
        <v>1265.6969817196323</v>
      </c>
      <c r="BD74" s="15">
        <f t="shared" si="232"/>
        <v>196.19062634843334</v>
      </c>
      <c r="BE74" s="8">
        <f t="shared" si="132"/>
        <v>1069.5063553711989</v>
      </c>
      <c r="BF74" s="8">
        <f t="shared" si="195"/>
        <v>1208.8368105128593</v>
      </c>
      <c r="BH74">
        <f t="shared" si="133"/>
        <v>1208.8368105128593</v>
      </c>
      <c r="BI74" s="15">
        <f t="shared" si="233"/>
        <v>187.37695865035627</v>
      </c>
      <c r="BJ74" s="8">
        <f t="shared" si="134"/>
        <v>1021.459851862503</v>
      </c>
      <c r="BK74" s="8">
        <f t="shared" si="196"/>
        <v>1154.1975389170921</v>
      </c>
      <c r="BM74">
        <f t="shared" si="135"/>
        <v>1154.1975389170921</v>
      </c>
      <c r="BN74" s="15">
        <f t="shared" si="234"/>
        <v>178.90754371738277</v>
      </c>
      <c r="BO74" s="8">
        <f t="shared" si="136"/>
        <v>975.28999519970932</v>
      </c>
      <c r="BP74" s="8">
        <f t="shared" si="197"/>
        <v>1102.3463686787802</v>
      </c>
      <c r="BR74">
        <f t="shared" si="137"/>
        <v>1102.3463686787802</v>
      </c>
      <c r="BS74" s="15">
        <f t="shared" si="235"/>
        <v>170.87030122342301</v>
      </c>
      <c r="BT74" s="8">
        <f t="shared" si="138"/>
        <v>931.47606745535722</v>
      </c>
      <c r="BU74" s="8">
        <f t="shared" si="198"/>
        <v>1870.6131077426107</v>
      </c>
      <c r="BW74">
        <f t="shared" si="139"/>
        <v>1870.6131077426107</v>
      </c>
      <c r="BX74" s="15">
        <f t="shared" si="236"/>
        <v>289.95625537875111</v>
      </c>
      <c r="BY74" s="8">
        <f t="shared" si="140"/>
        <v>1580.6568523638596</v>
      </c>
      <c r="BZ74" s="8">
        <f t="shared" si="199"/>
        <v>1821.0343779350005</v>
      </c>
      <c r="CB74">
        <f t="shared" si="141"/>
        <v>1821.0343779350005</v>
      </c>
      <c r="CC74" s="15">
        <f t="shared" si="237"/>
        <v>282.27125478619269</v>
      </c>
      <c r="CD74" s="8">
        <f t="shared" si="142"/>
        <v>1538.7631231488078</v>
      </c>
      <c r="CE74" s="8">
        <f t="shared" si="200"/>
        <v>1772.7696827822115</v>
      </c>
      <c r="CG74">
        <f t="shared" si="143"/>
        <v>1772.7696827822115</v>
      </c>
      <c r="CH74" s="15">
        <f t="shared" si="238"/>
        <v>274.7899374493395</v>
      </c>
      <c r="CI74" s="8">
        <f t="shared" si="144"/>
        <v>1497.979745332872</v>
      </c>
      <c r="CJ74" s="8">
        <f t="shared" si="201"/>
        <v>1725.7841951097516</v>
      </c>
      <c r="CL74">
        <f t="shared" si="145"/>
        <v>1725.7841951097516</v>
      </c>
      <c r="CM74" s="15">
        <f t="shared" si="239"/>
        <v>267.50690494718219</v>
      </c>
      <c r="CN74" s="8">
        <f t="shared" si="146"/>
        <v>1458.2772901625694</v>
      </c>
      <c r="CO74" s="8">
        <f t="shared" si="202"/>
        <v>1680.0440108025634</v>
      </c>
      <c r="CQ74">
        <f t="shared" si="147"/>
        <v>1680.0440108025634</v>
      </c>
      <c r="CR74" s="15">
        <f t="shared" si="240"/>
        <v>260.41690193846216</v>
      </c>
      <c r="CS74" s="8">
        <f t="shared" si="148"/>
        <v>1419.6271088641013</v>
      </c>
      <c r="CT74" s="8">
        <f t="shared" si="203"/>
        <v>1565.7752412415646</v>
      </c>
      <c r="CV74">
        <f t="shared" si="149"/>
        <v>1565.7752412415646</v>
      </c>
      <c r="CW74" s="15">
        <f t="shared" si="241"/>
        <v>242.70455704388996</v>
      </c>
      <c r="CX74" s="8">
        <f t="shared" si="150"/>
        <v>1323.0706841976746</v>
      </c>
      <c r="CY74" s="8">
        <f t="shared" si="204"/>
        <v>1564.8612613076918</v>
      </c>
      <c r="DA74">
        <f t="shared" si="151"/>
        <v>1564.8612613076918</v>
      </c>
      <c r="DB74" s="15">
        <f t="shared" si="242"/>
        <v>242.5628846702601</v>
      </c>
      <c r="DC74" s="8">
        <f t="shared" si="152"/>
        <v>1322.2983766374318</v>
      </c>
      <c r="DD74" s="8">
        <f t="shared" si="205"/>
        <v>1563.9622057521597</v>
      </c>
      <c r="DF74">
        <f t="shared" si="153"/>
        <v>1563.9622057521597</v>
      </c>
      <c r="DG74" s="15">
        <f t="shared" si="243"/>
        <v>242.42352566481927</v>
      </c>
      <c r="DH74" s="8">
        <f t="shared" si="154"/>
        <v>1321.5386800873405</v>
      </c>
      <c r="DI74" s="8">
        <f t="shared" si="206"/>
        <v>1562.8171033958668</v>
      </c>
      <c r="DK74">
        <f t="shared" si="155"/>
        <v>1562.8171033958668</v>
      </c>
      <c r="DL74" s="15">
        <f t="shared" si="244"/>
        <v>242.24602792897974</v>
      </c>
      <c r="DM74" s="8">
        <f t="shared" si="156"/>
        <v>1320.5710754668871</v>
      </c>
      <c r="DN74" s="8">
        <f t="shared" si="207"/>
        <v>1561.951426894876</v>
      </c>
      <c r="DP74">
        <f t="shared" si="157"/>
        <v>1561.951426894876</v>
      </c>
      <c r="DQ74" s="15">
        <f t="shared" si="245"/>
        <v>242.11184287726715</v>
      </c>
      <c r="DR74" s="8">
        <f t="shared" si="158"/>
        <v>1319.8395840176088</v>
      </c>
      <c r="DS74" s="8">
        <f t="shared" si="208"/>
        <v>1411.6139516135986</v>
      </c>
      <c r="DU74">
        <f t="shared" si="159"/>
        <v>1411.6139516135986</v>
      </c>
      <c r="DV74" s="15">
        <f t="shared" si="246"/>
        <v>218.80863218381748</v>
      </c>
      <c r="DW74" s="8">
        <f t="shared" si="160"/>
        <v>1192.8053194297811</v>
      </c>
      <c r="DX74" s="8">
        <f t="shared" si="209"/>
        <v>1436.4507154533428</v>
      </c>
      <c r="DZ74">
        <f t="shared" si="161"/>
        <v>1436.4507154533428</v>
      </c>
      <c r="EA74" s="15">
        <f t="shared" si="247"/>
        <v>222.65847959956085</v>
      </c>
      <c r="EB74" s="8">
        <f t="shared" si="162"/>
        <v>1213.7922358537819</v>
      </c>
      <c r="EC74" s="8">
        <f t="shared" si="210"/>
        <v>1483.3464069023457</v>
      </c>
      <c r="EE74">
        <f t="shared" si="163"/>
        <v>1483.3464069023457</v>
      </c>
      <c r="EF74" s="15">
        <f t="shared" si="248"/>
        <v>229.92759314830502</v>
      </c>
      <c r="EG74" s="8">
        <f t="shared" si="164"/>
        <v>1253.4188137540407</v>
      </c>
      <c r="EH74" s="8">
        <f t="shared" si="211"/>
        <v>1469.4384915552068</v>
      </c>
      <c r="EJ74">
        <f t="shared" si="165"/>
        <v>1469.4384915552068</v>
      </c>
      <c r="EK74" s="15">
        <f t="shared" si="249"/>
        <v>227.7717828220064</v>
      </c>
      <c r="EL74" s="8">
        <f t="shared" si="166"/>
        <v>1241.6667087332005</v>
      </c>
      <c r="EM74" s="8">
        <f t="shared" si="212"/>
        <v>1450.9912895266143</v>
      </c>
      <c r="EO74">
        <f t="shared" si="167"/>
        <v>1450.9912895266143</v>
      </c>
      <c r="EP74" s="15">
        <f t="shared" si="250"/>
        <v>224.91235582436238</v>
      </c>
      <c r="EQ74" s="8">
        <f t="shared" si="168"/>
        <v>1226.078933702252</v>
      </c>
      <c r="ER74" s="8">
        <f t="shared" si="213"/>
        <v>970.64171077129481</v>
      </c>
      <c r="ET74">
        <f t="shared" si="169"/>
        <v>970.64171077129481</v>
      </c>
      <c r="EU74" s="15">
        <f t="shared" si="251"/>
        <v>150.45528901981532</v>
      </c>
      <c r="EV74" s="8">
        <f t="shared" si="170"/>
        <v>820.18642175147943</v>
      </c>
      <c r="EW74" s="8">
        <f t="shared" si="214"/>
        <v>960.34224528736263</v>
      </c>
      <c r="EY74">
        <f t="shared" si="171"/>
        <v>960.34224528736263</v>
      </c>
      <c r="EZ74" s="15">
        <f t="shared" si="252"/>
        <v>148.85881007301293</v>
      </c>
      <c r="FA74" s="8">
        <f t="shared" si="172"/>
        <v>811.4834352143497</v>
      </c>
      <c r="FB74" s="8">
        <f t="shared" si="215"/>
        <v>989.76144468002076</v>
      </c>
      <c r="FD74">
        <f t="shared" si="173"/>
        <v>989.76144468002076</v>
      </c>
      <c r="FE74" s="15">
        <f t="shared" si="253"/>
        <v>153.41896249407131</v>
      </c>
      <c r="FF74" s="8">
        <f t="shared" si="174"/>
        <v>836.34248218594939</v>
      </c>
      <c r="FG74" s="8">
        <f t="shared" si="216"/>
        <v>963.43606862475292</v>
      </c>
      <c r="FI74">
        <f t="shared" si="175"/>
        <v>963.43606862475292</v>
      </c>
      <c r="FJ74" s="15">
        <f t="shared" si="254"/>
        <v>149.33837125324845</v>
      </c>
      <c r="FK74" s="8">
        <f t="shared" si="176"/>
        <v>814.09769737150441</v>
      </c>
      <c r="FL74" s="8">
        <f t="shared" si="217"/>
        <v>936.21633490152794</v>
      </c>
      <c r="FN74">
        <f t="shared" si="177"/>
        <v>936.21633490152794</v>
      </c>
      <c r="FO74" s="15">
        <f t="shared" si="255"/>
        <v>145.11914920774623</v>
      </c>
      <c r="FP74" s="8">
        <f t="shared" si="178"/>
        <v>791.09718569378174</v>
      </c>
      <c r="FQ74" s="8">
        <f t="shared" si="218"/>
        <v>655.10387057872913</v>
      </c>
      <c r="FS74">
        <f t="shared" si="179"/>
        <v>655.10387057872913</v>
      </c>
      <c r="FT74" s="15">
        <f t="shared" si="256"/>
        <v>101.54503056292648</v>
      </c>
      <c r="FU74" s="8">
        <f t="shared" si="180"/>
        <v>553.55884001580262</v>
      </c>
      <c r="FV74" s="8">
        <f t="shared" si="219"/>
        <v>658.44650403260198</v>
      </c>
      <c r="FX74">
        <f t="shared" si="181"/>
        <v>658.44650403260198</v>
      </c>
      <c r="FY74" s="15">
        <f t="shared" si="257"/>
        <v>102.0631588040775</v>
      </c>
      <c r="FZ74" s="8">
        <f t="shared" si="182"/>
        <v>556.38334522852449</v>
      </c>
      <c r="GA74" s="8">
        <f t="shared" si="220"/>
        <v>750.00387528371016</v>
      </c>
      <c r="GC74">
        <f t="shared" si="183"/>
        <v>750.00387528371016</v>
      </c>
      <c r="GD74" s="15">
        <f t="shared" si="258"/>
        <v>116.25510069222678</v>
      </c>
      <c r="GE74" s="8">
        <f t="shared" si="184"/>
        <v>633.74877459148342</v>
      </c>
      <c r="GF74" s="8">
        <f t="shared" si="221"/>
        <v>746.89965188924486</v>
      </c>
    </row>
    <row r="75" spans="1:188" x14ac:dyDescent="0.3">
      <c r="A75" s="15">
        <v>89</v>
      </c>
      <c r="C75">
        <v>761</v>
      </c>
      <c r="E75">
        <f t="shared" si="111"/>
        <v>761</v>
      </c>
      <c r="F75" s="15">
        <f t="shared" si="222"/>
        <v>117.95956600000001</v>
      </c>
      <c r="G75" s="8">
        <f t="shared" si="112"/>
        <v>643.040434</v>
      </c>
      <c r="H75" s="8">
        <f t="shared" si="185"/>
        <v>643.040434</v>
      </c>
      <c r="J75" s="7">
        <f t="shared" si="113"/>
        <v>643.040434</v>
      </c>
      <c r="K75" s="15">
        <f t="shared" si="223"/>
        <v>99.675125512603998</v>
      </c>
      <c r="L75" s="8">
        <f t="shared" si="114"/>
        <v>543.36530848739596</v>
      </c>
      <c r="M75" s="8">
        <f t="shared" si="186"/>
        <v>543.36530848739596</v>
      </c>
      <c r="O75">
        <f t="shared" si="115"/>
        <v>543.36530848739596</v>
      </c>
      <c r="P75" s="15">
        <f t="shared" si="224"/>
        <v>84.224883007397295</v>
      </c>
      <c r="Q75" s="8">
        <f t="shared" si="116"/>
        <v>459.14042547999867</v>
      </c>
      <c r="R75" s="8">
        <f t="shared" si="187"/>
        <v>459.14042547999867</v>
      </c>
      <c r="T75">
        <f t="shared" si="117"/>
        <v>459.14042547999867</v>
      </c>
      <c r="U75" s="15">
        <f t="shared" si="225"/>
        <v>71.169520791952678</v>
      </c>
      <c r="V75" s="8">
        <f t="shared" si="118"/>
        <v>387.97090468804601</v>
      </c>
      <c r="W75" s="8">
        <f t="shared" si="188"/>
        <v>387.97090468804601</v>
      </c>
      <c r="Y75">
        <f t="shared" si="119"/>
        <v>387.97090468804601</v>
      </c>
      <c r="Z75" s="15">
        <f t="shared" si="226"/>
        <v>60.137818052075261</v>
      </c>
      <c r="AA75" s="8">
        <f t="shared" si="120"/>
        <v>327.83308663597074</v>
      </c>
      <c r="AB75" s="8">
        <f t="shared" si="189"/>
        <v>897.26567964737433</v>
      </c>
      <c r="AD75">
        <f t="shared" si="121"/>
        <v>897.26567964737433</v>
      </c>
      <c r="AE75" s="15">
        <f t="shared" si="227"/>
        <v>139.0815639394209</v>
      </c>
      <c r="AF75" s="8">
        <f t="shared" si="122"/>
        <v>758.18411570795342</v>
      </c>
      <c r="AG75" s="8">
        <f t="shared" si="190"/>
        <v>826.78815230811199</v>
      </c>
      <c r="AI75">
        <f t="shared" si="123"/>
        <v>826.78815230811199</v>
      </c>
      <c r="AJ75" s="15">
        <f t="shared" si="228"/>
        <v>128.15712433667122</v>
      </c>
      <c r="AK75" s="8">
        <f t="shared" si="124"/>
        <v>698.63102797144074</v>
      </c>
      <c r="AL75" s="8">
        <f t="shared" si="191"/>
        <v>761.84642330876682</v>
      </c>
      <c r="AN75">
        <f t="shared" si="125"/>
        <v>761.84642330876682</v>
      </c>
      <c r="AO75" s="15">
        <f t="shared" si="229"/>
        <v>118.09076669139871</v>
      </c>
      <c r="AP75" s="8">
        <f t="shared" si="126"/>
        <v>643.75565661736812</v>
      </c>
      <c r="AQ75" s="8">
        <f t="shared" si="192"/>
        <v>702.00567229713295</v>
      </c>
      <c r="AS75">
        <f t="shared" si="127"/>
        <v>702.00567229713295</v>
      </c>
      <c r="AT75" s="15">
        <f t="shared" si="230"/>
        <v>108.81509124008939</v>
      </c>
      <c r="AU75" s="8">
        <f t="shared" si="128"/>
        <v>593.19058105704357</v>
      </c>
      <c r="AV75" s="8">
        <f t="shared" si="193"/>
        <v>646.86523275521017</v>
      </c>
      <c r="AX75">
        <f t="shared" si="129"/>
        <v>646.86523275521017</v>
      </c>
      <c r="AY75" s="15">
        <f t="shared" si="231"/>
        <v>100.26799226845411</v>
      </c>
      <c r="AZ75" s="8">
        <f t="shared" si="130"/>
        <v>546.59724048675605</v>
      </c>
      <c r="BA75" s="8">
        <f t="shared" si="194"/>
        <v>1119.8128268024734</v>
      </c>
      <c r="BC75">
        <f t="shared" si="131"/>
        <v>1119.8128268024734</v>
      </c>
      <c r="BD75" s="15">
        <f t="shared" si="232"/>
        <v>173.5777070313442</v>
      </c>
      <c r="BE75" s="8">
        <f t="shared" si="132"/>
        <v>946.23511977112923</v>
      </c>
      <c r="BF75" s="8">
        <f t="shared" si="195"/>
        <v>1069.5063553711989</v>
      </c>
      <c r="BH75">
        <f t="shared" si="133"/>
        <v>1069.5063553711989</v>
      </c>
      <c r="BI75" s="15">
        <f t="shared" si="233"/>
        <v>165.77990212066805</v>
      </c>
      <c r="BJ75" s="8">
        <f t="shared" si="134"/>
        <v>903.72645325053077</v>
      </c>
      <c r="BK75" s="8">
        <f t="shared" si="196"/>
        <v>1021.459851862503</v>
      </c>
      <c r="BM75">
        <f t="shared" si="135"/>
        <v>1021.459851862503</v>
      </c>
      <c r="BN75" s="15">
        <f t="shared" si="234"/>
        <v>158.33240579779914</v>
      </c>
      <c r="BO75" s="8">
        <f t="shared" si="136"/>
        <v>863.12744606470392</v>
      </c>
      <c r="BP75" s="8">
        <f t="shared" si="197"/>
        <v>975.28999519970932</v>
      </c>
      <c r="BR75">
        <f t="shared" si="137"/>
        <v>975.28999519970932</v>
      </c>
      <c r="BS75" s="15">
        <f t="shared" si="235"/>
        <v>151.17580099592615</v>
      </c>
      <c r="BT75" s="8">
        <f t="shared" si="138"/>
        <v>824.1141942037832</v>
      </c>
      <c r="BU75" s="8">
        <f t="shared" si="198"/>
        <v>931.47606745535722</v>
      </c>
      <c r="BW75">
        <f t="shared" si="139"/>
        <v>931.47606745535722</v>
      </c>
      <c r="BX75" s="15">
        <f t="shared" si="236"/>
        <v>144.3843793119851</v>
      </c>
      <c r="BY75" s="8">
        <f t="shared" si="140"/>
        <v>787.09168814337215</v>
      </c>
      <c r="BZ75" s="8">
        <f t="shared" si="199"/>
        <v>1580.6568523638596</v>
      </c>
      <c r="CB75">
        <f t="shared" si="141"/>
        <v>1580.6568523638596</v>
      </c>
      <c r="CC75" s="15">
        <f t="shared" si="237"/>
        <v>245.01129605751242</v>
      </c>
      <c r="CD75" s="8">
        <f t="shared" si="142"/>
        <v>1335.6455563063471</v>
      </c>
      <c r="CE75" s="8">
        <f t="shared" si="200"/>
        <v>1538.7631231488078</v>
      </c>
      <c r="CG75">
        <f t="shared" si="143"/>
        <v>1538.7631231488078</v>
      </c>
      <c r="CH75" s="15">
        <f t="shared" si="238"/>
        <v>238.51751666680411</v>
      </c>
      <c r="CI75" s="8">
        <f t="shared" si="144"/>
        <v>1300.2456064820037</v>
      </c>
      <c r="CJ75" s="8">
        <f t="shared" si="201"/>
        <v>1497.979745332872</v>
      </c>
      <c r="CL75">
        <f t="shared" si="145"/>
        <v>1497.979745332872</v>
      </c>
      <c r="CM75" s="15">
        <f t="shared" si="239"/>
        <v>232.19584840506715</v>
      </c>
      <c r="CN75" s="8">
        <f t="shared" si="146"/>
        <v>1265.7838969278048</v>
      </c>
      <c r="CO75" s="8">
        <f t="shared" si="202"/>
        <v>1458.2772901625694</v>
      </c>
      <c r="CQ75">
        <f t="shared" si="147"/>
        <v>1458.2772901625694</v>
      </c>
      <c r="CR75" s="15">
        <f t="shared" si="240"/>
        <v>226.04172963893924</v>
      </c>
      <c r="CS75" s="8">
        <f t="shared" si="148"/>
        <v>1232.2355605236303</v>
      </c>
      <c r="CT75" s="8">
        <f t="shared" si="203"/>
        <v>1419.6271088641013</v>
      </c>
      <c r="CV75">
        <f t="shared" si="149"/>
        <v>1419.6271088641013</v>
      </c>
      <c r="CW75" s="15">
        <f t="shared" si="241"/>
        <v>220.05071963658889</v>
      </c>
      <c r="CX75" s="8">
        <f t="shared" si="150"/>
        <v>1199.5763892275124</v>
      </c>
      <c r="CY75" s="8">
        <f t="shared" si="204"/>
        <v>1323.0706841976746</v>
      </c>
      <c r="DA75">
        <f t="shared" si="151"/>
        <v>1323.0706841976746</v>
      </c>
      <c r="DB75" s="15">
        <f t="shared" si="242"/>
        <v>205.08389447474477</v>
      </c>
      <c r="DC75" s="8">
        <f t="shared" si="152"/>
        <v>1117.9867897229299</v>
      </c>
      <c r="DD75" s="8">
        <f t="shared" si="205"/>
        <v>1322.2983766374318</v>
      </c>
      <c r="DF75">
        <f t="shared" si="153"/>
        <v>1322.2983766374318</v>
      </c>
      <c r="DG75" s="15">
        <f t="shared" si="243"/>
        <v>204.96418216906176</v>
      </c>
      <c r="DH75" s="8">
        <f t="shared" si="154"/>
        <v>1117.33419446837</v>
      </c>
      <c r="DI75" s="8">
        <f t="shared" si="206"/>
        <v>1321.5386800873405</v>
      </c>
      <c r="DK75">
        <f t="shared" si="155"/>
        <v>1321.5386800873405</v>
      </c>
      <c r="DL75" s="15">
        <f t="shared" si="244"/>
        <v>204.8464246456183</v>
      </c>
      <c r="DM75" s="8">
        <f t="shared" si="156"/>
        <v>1116.6922554417222</v>
      </c>
      <c r="DN75" s="8">
        <f t="shared" si="207"/>
        <v>1320.5710754668871</v>
      </c>
      <c r="DP75">
        <f t="shared" si="157"/>
        <v>1320.5710754668871</v>
      </c>
      <c r="DQ75" s="15">
        <f t="shared" si="245"/>
        <v>204.69644012382031</v>
      </c>
      <c r="DR75" s="8">
        <f t="shared" si="158"/>
        <v>1115.8746353430668</v>
      </c>
      <c r="DS75" s="8">
        <f t="shared" si="208"/>
        <v>1319.8395840176088</v>
      </c>
      <c r="DU75">
        <f t="shared" si="159"/>
        <v>1319.8395840176088</v>
      </c>
      <c r="DV75" s="15">
        <f t="shared" si="246"/>
        <v>204.58305456023348</v>
      </c>
      <c r="DW75" s="8">
        <f t="shared" si="160"/>
        <v>1115.2565294573753</v>
      </c>
      <c r="DX75" s="8">
        <f t="shared" si="209"/>
        <v>1192.8053194297811</v>
      </c>
      <c r="DZ75">
        <f t="shared" si="161"/>
        <v>1192.8053194297811</v>
      </c>
      <c r="EA75" s="15">
        <f t="shared" si="247"/>
        <v>184.89198134353265</v>
      </c>
      <c r="EB75" s="8">
        <f t="shared" si="162"/>
        <v>1007.9133380862485</v>
      </c>
      <c r="EC75" s="8">
        <f t="shared" si="210"/>
        <v>1213.7922358537819</v>
      </c>
      <c r="EE75">
        <f t="shared" si="163"/>
        <v>1213.7922358537819</v>
      </c>
      <c r="EF75" s="15">
        <f t="shared" si="248"/>
        <v>188.14507931075133</v>
      </c>
      <c r="EG75" s="8">
        <f t="shared" si="164"/>
        <v>1025.6471565430306</v>
      </c>
      <c r="EH75" s="8">
        <f t="shared" si="211"/>
        <v>1253.4188137540407</v>
      </c>
      <c r="EJ75">
        <f t="shared" si="165"/>
        <v>1253.4188137540407</v>
      </c>
      <c r="EK75" s="15">
        <f t="shared" si="249"/>
        <v>194.28743664475883</v>
      </c>
      <c r="EL75" s="8">
        <f t="shared" si="166"/>
        <v>1059.1313771092819</v>
      </c>
      <c r="EM75" s="8">
        <f t="shared" si="212"/>
        <v>1241.6667087332005</v>
      </c>
      <c r="EO75">
        <f t="shared" si="167"/>
        <v>1241.6667087332005</v>
      </c>
      <c r="EP75" s="15">
        <f t="shared" si="250"/>
        <v>192.46578985389849</v>
      </c>
      <c r="EQ75" s="8">
        <f t="shared" si="168"/>
        <v>1049.200918879302</v>
      </c>
      <c r="ER75" s="8">
        <f t="shared" si="213"/>
        <v>1226.078933702252</v>
      </c>
      <c r="ET75">
        <f t="shared" si="169"/>
        <v>1226.078933702252</v>
      </c>
      <c r="EU75" s="15">
        <f t="shared" si="251"/>
        <v>190.04959119745129</v>
      </c>
      <c r="EV75" s="8">
        <f t="shared" si="170"/>
        <v>1036.0293425048008</v>
      </c>
      <c r="EW75" s="8">
        <f t="shared" si="214"/>
        <v>820.18642175147943</v>
      </c>
      <c r="EY75">
        <f t="shared" si="171"/>
        <v>820.18642175147943</v>
      </c>
      <c r="EZ75" s="15">
        <f t="shared" si="252"/>
        <v>127.13381649000982</v>
      </c>
      <c r="FA75" s="8">
        <f t="shared" si="172"/>
        <v>693.05260526146958</v>
      </c>
      <c r="FB75" s="8">
        <f t="shared" si="215"/>
        <v>811.4834352143497</v>
      </c>
      <c r="FD75">
        <f t="shared" si="173"/>
        <v>811.4834352143497</v>
      </c>
      <c r="FE75" s="15">
        <f t="shared" si="253"/>
        <v>125.78480135883549</v>
      </c>
      <c r="FF75" s="8">
        <f t="shared" si="174"/>
        <v>685.69863385551423</v>
      </c>
      <c r="FG75" s="8">
        <f t="shared" si="216"/>
        <v>836.34248218594939</v>
      </c>
      <c r="FI75">
        <f t="shared" si="175"/>
        <v>836.34248218594939</v>
      </c>
      <c r="FJ75" s="15">
        <f t="shared" si="254"/>
        <v>129.63810279371526</v>
      </c>
      <c r="FK75" s="8">
        <f t="shared" si="176"/>
        <v>706.70437939223416</v>
      </c>
      <c r="FL75" s="8">
        <f t="shared" si="217"/>
        <v>814.09769737150441</v>
      </c>
      <c r="FN75">
        <f t="shared" si="177"/>
        <v>814.09769737150441</v>
      </c>
      <c r="FO75" s="15">
        <f t="shared" si="255"/>
        <v>126.19002767876742</v>
      </c>
      <c r="FP75" s="8">
        <f t="shared" si="178"/>
        <v>687.90766969273704</v>
      </c>
      <c r="FQ75" s="8">
        <f t="shared" si="218"/>
        <v>791.09718569378174</v>
      </c>
      <c r="FS75">
        <f t="shared" si="179"/>
        <v>791.09718569378174</v>
      </c>
      <c r="FT75" s="15">
        <f t="shared" si="256"/>
        <v>122.62481036565033</v>
      </c>
      <c r="FU75" s="8">
        <f t="shared" si="180"/>
        <v>668.47237532813142</v>
      </c>
      <c r="FV75" s="8">
        <f t="shared" si="219"/>
        <v>553.55884001580262</v>
      </c>
      <c r="FX75">
        <f t="shared" si="181"/>
        <v>553.55884001580262</v>
      </c>
      <c r="FY75" s="15">
        <f t="shared" si="257"/>
        <v>85.804941555489506</v>
      </c>
      <c r="FZ75" s="8">
        <f t="shared" si="182"/>
        <v>467.75389846031311</v>
      </c>
      <c r="GA75" s="8">
        <f t="shared" si="220"/>
        <v>556.38334522852449</v>
      </c>
      <c r="GC75">
        <f t="shared" si="183"/>
        <v>556.38334522852449</v>
      </c>
      <c r="GD75" s="15">
        <f t="shared" si="258"/>
        <v>86.242756810492665</v>
      </c>
      <c r="GE75" s="8">
        <f t="shared" si="184"/>
        <v>470.14058841803183</v>
      </c>
      <c r="GF75" s="8">
        <f t="shared" si="221"/>
        <v>633.74877459148342</v>
      </c>
    </row>
    <row r="76" spans="1:188" x14ac:dyDescent="0.3">
      <c r="A76" s="17">
        <v>90</v>
      </c>
      <c r="B76" s="32">
        <v>1285</v>
      </c>
      <c r="C76">
        <v>257</v>
      </c>
      <c r="E76">
        <f t="shared" si="111"/>
        <v>257</v>
      </c>
      <c r="F76" s="17">
        <f t="shared" si="222"/>
        <v>39.836542000000001</v>
      </c>
      <c r="G76" s="8">
        <f t="shared" si="112"/>
        <v>217.16345799999999</v>
      </c>
      <c r="H76" s="8">
        <f t="shared" si="185"/>
        <v>643.040434</v>
      </c>
      <c r="J76" s="7">
        <f t="shared" si="113"/>
        <v>643.040434</v>
      </c>
      <c r="K76" s="17">
        <f t="shared" si="223"/>
        <v>99.675125512603998</v>
      </c>
      <c r="L76" s="8">
        <f t="shared" si="114"/>
        <v>543.36530848739596</v>
      </c>
      <c r="M76" s="8">
        <f t="shared" si="186"/>
        <v>543.36530848739596</v>
      </c>
      <c r="O76">
        <f t="shared" si="115"/>
        <v>543.36530848739596</v>
      </c>
      <c r="P76" s="17">
        <f t="shared" si="224"/>
        <v>84.224883007397295</v>
      </c>
      <c r="Q76" s="8">
        <f t="shared" si="116"/>
        <v>459.14042547999867</v>
      </c>
      <c r="R76" s="8">
        <f t="shared" si="187"/>
        <v>459.14042547999867</v>
      </c>
      <c r="T76">
        <f t="shared" si="117"/>
        <v>459.14042547999867</v>
      </c>
      <c r="U76" s="17">
        <f t="shared" si="225"/>
        <v>71.169520791952678</v>
      </c>
      <c r="V76" s="8">
        <f t="shared" si="118"/>
        <v>387.97090468804601</v>
      </c>
      <c r="W76" s="8">
        <f t="shared" si="188"/>
        <v>387.97090468804601</v>
      </c>
      <c r="Y76">
        <f t="shared" si="119"/>
        <v>387.97090468804601</v>
      </c>
      <c r="Z76" s="17">
        <f t="shared" si="226"/>
        <v>60.137818052075261</v>
      </c>
      <c r="AA76" s="8">
        <f t="shared" si="120"/>
        <v>327.83308663597074</v>
      </c>
      <c r="AB76" s="8">
        <f t="shared" si="189"/>
        <v>327.83308663597074</v>
      </c>
      <c r="AD76">
        <f t="shared" si="121"/>
        <v>327.83308663597074</v>
      </c>
      <c r="AE76" s="17">
        <f t="shared" si="227"/>
        <v>50.816095427095284</v>
      </c>
      <c r="AF76" s="8">
        <f t="shared" si="122"/>
        <v>277.01699120887548</v>
      </c>
      <c r="AG76" s="8">
        <f t="shared" si="190"/>
        <v>758.18411570795342</v>
      </c>
      <c r="AI76">
        <f t="shared" si="123"/>
        <v>758.18411570795342</v>
      </c>
      <c r="AJ76" s="17">
        <f t="shared" si="228"/>
        <v>117.52308703942703</v>
      </c>
      <c r="AK76" s="8">
        <f t="shared" si="124"/>
        <v>640.66102866852634</v>
      </c>
      <c r="AL76" s="8">
        <f t="shared" si="191"/>
        <v>698.63102797144074</v>
      </c>
      <c r="AN76">
        <f t="shared" si="125"/>
        <v>698.63102797144074</v>
      </c>
      <c r="AO76" s="17">
        <f t="shared" si="229"/>
        <v>108.29200112174115</v>
      </c>
      <c r="AP76" s="8">
        <f t="shared" si="126"/>
        <v>590.33902684969962</v>
      </c>
      <c r="AQ76" s="8">
        <f t="shared" si="192"/>
        <v>643.75565661736812</v>
      </c>
      <c r="AS76">
        <f t="shared" si="127"/>
        <v>643.75565661736812</v>
      </c>
      <c r="AT76" s="17">
        <f t="shared" si="230"/>
        <v>99.785989309631759</v>
      </c>
      <c r="AU76" s="8">
        <f t="shared" si="128"/>
        <v>543.96966730773636</v>
      </c>
      <c r="AV76" s="8">
        <f t="shared" si="193"/>
        <v>593.19058105704357</v>
      </c>
      <c r="AX76">
        <f t="shared" si="129"/>
        <v>593.19058105704357</v>
      </c>
      <c r="AY76" s="17">
        <f t="shared" si="231"/>
        <v>91.948099207328099</v>
      </c>
      <c r="AZ76" s="8">
        <f t="shared" si="130"/>
        <v>501.24248184971549</v>
      </c>
      <c r="BA76" s="8">
        <f t="shared" si="194"/>
        <v>546.59724048675605</v>
      </c>
      <c r="BC76">
        <f t="shared" si="131"/>
        <v>546.59724048675605</v>
      </c>
      <c r="BD76" s="17">
        <f t="shared" si="232"/>
        <v>84.72585185889011</v>
      </c>
      <c r="BE76" s="8">
        <f t="shared" si="132"/>
        <v>461.87138862786594</v>
      </c>
      <c r="BF76" s="8">
        <f t="shared" si="195"/>
        <v>946.23511977112923</v>
      </c>
      <c r="BH76">
        <f t="shared" si="133"/>
        <v>946.23511977112923</v>
      </c>
      <c r="BI76" s="17">
        <f t="shared" si="233"/>
        <v>146.67212097524367</v>
      </c>
      <c r="BJ76" s="8">
        <f t="shared" si="134"/>
        <v>799.56299879588551</v>
      </c>
      <c r="BK76" s="8">
        <f t="shared" si="196"/>
        <v>903.72645325053077</v>
      </c>
      <c r="BM76">
        <f t="shared" si="135"/>
        <v>903.72645325053077</v>
      </c>
      <c r="BN76" s="17">
        <f t="shared" si="234"/>
        <v>140.08302261255179</v>
      </c>
      <c r="BO76" s="8">
        <f t="shared" si="136"/>
        <v>763.64343063797901</v>
      </c>
      <c r="BP76" s="8">
        <f t="shared" si="197"/>
        <v>863.12744606470392</v>
      </c>
      <c r="BR76">
        <f t="shared" si="137"/>
        <v>863.12744606470392</v>
      </c>
      <c r="BS76" s="17">
        <f t="shared" si="235"/>
        <v>133.78993290470549</v>
      </c>
      <c r="BT76" s="8">
        <f t="shared" si="138"/>
        <v>729.33751315999848</v>
      </c>
      <c r="BU76" s="8">
        <f t="shared" si="198"/>
        <v>824.1141942037832</v>
      </c>
      <c r="BW76">
        <f t="shared" si="139"/>
        <v>824.1141942037832</v>
      </c>
      <c r="BX76" s="17">
        <f t="shared" si="236"/>
        <v>127.74264478675163</v>
      </c>
      <c r="BY76" s="8">
        <f t="shared" si="140"/>
        <v>696.37154941703159</v>
      </c>
      <c r="BZ76" s="8">
        <f t="shared" si="199"/>
        <v>787.09168814337215</v>
      </c>
      <c r="CB76">
        <f t="shared" si="141"/>
        <v>787.09168814337215</v>
      </c>
      <c r="CC76" s="17">
        <f t="shared" si="237"/>
        <v>122.00393421235155</v>
      </c>
      <c r="CD76" s="8">
        <f t="shared" si="142"/>
        <v>665.08775393102064</v>
      </c>
      <c r="CE76" s="8">
        <f t="shared" si="200"/>
        <v>1335.6455563063471</v>
      </c>
      <c r="CG76">
        <f t="shared" si="143"/>
        <v>1335.6455563063471</v>
      </c>
      <c r="CH76" s="17">
        <f t="shared" si="238"/>
        <v>207.03307510082163</v>
      </c>
      <c r="CI76" s="8">
        <f t="shared" si="144"/>
        <v>1128.6124812055255</v>
      </c>
      <c r="CJ76" s="8">
        <f t="shared" si="201"/>
        <v>1300.2456064820037</v>
      </c>
      <c r="CL76">
        <f t="shared" si="145"/>
        <v>1300.2456064820037</v>
      </c>
      <c r="CM76" s="17">
        <f t="shared" si="239"/>
        <v>201.54587047834949</v>
      </c>
      <c r="CN76" s="8">
        <f t="shared" si="146"/>
        <v>1098.6997360036542</v>
      </c>
      <c r="CO76" s="8">
        <f t="shared" si="202"/>
        <v>1265.7838969278048</v>
      </c>
      <c r="CQ76">
        <f t="shared" si="147"/>
        <v>1265.7838969278048</v>
      </c>
      <c r="CR76" s="17">
        <f t="shared" si="240"/>
        <v>196.20409872719131</v>
      </c>
      <c r="CS76" s="8">
        <f t="shared" si="148"/>
        <v>1069.5797982006134</v>
      </c>
      <c r="CT76" s="8">
        <f t="shared" si="203"/>
        <v>1232.2355605236303</v>
      </c>
      <c r="CV76">
        <f t="shared" si="149"/>
        <v>1232.2355605236303</v>
      </c>
      <c r="CW76" s="17">
        <f t="shared" si="241"/>
        <v>191.00390529452585</v>
      </c>
      <c r="CX76" s="8">
        <f t="shared" si="150"/>
        <v>1041.2316552291045</v>
      </c>
      <c r="CY76" s="8">
        <f t="shared" si="204"/>
        <v>1199.5763892275124</v>
      </c>
      <c r="DA76">
        <f t="shared" si="151"/>
        <v>1199.5763892275124</v>
      </c>
      <c r="DB76" s="17">
        <f t="shared" si="242"/>
        <v>185.94153778859979</v>
      </c>
      <c r="DC76" s="8">
        <f t="shared" si="152"/>
        <v>1013.6348514389126</v>
      </c>
      <c r="DD76" s="8">
        <f t="shared" si="205"/>
        <v>1117.9867897229299</v>
      </c>
      <c r="DF76">
        <f t="shared" si="153"/>
        <v>1117.9867897229299</v>
      </c>
      <c r="DG76" s="17">
        <f t="shared" si="243"/>
        <v>173.29466032779249</v>
      </c>
      <c r="DH76" s="8">
        <f t="shared" si="154"/>
        <v>944.69212939513739</v>
      </c>
      <c r="DI76" s="8">
        <f t="shared" si="206"/>
        <v>1117.33419446837</v>
      </c>
      <c r="DK76">
        <f t="shared" si="155"/>
        <v>1117.33419446837</v>
      </c>
      <c r="DL76" s="17">
        <f t="shared" si="244"/>
        <v>173.19350414776417</v>
      </c>
      <c r="DM76" s="8">
        <f t="shared" si="156"/>
        <v>944.14069032060581</v>
      </c>
      <c r="DN76" s="8">
        <f t="shared" si="207"/>
        <v>1116.6922554417222</v>
      </c>
      <c r="DP76">
        <f t="shared" si="157"/>
        <v>1116.6922554417222</v>
      </c>
      <c r="DQ76" s="17">
        <f t="shared" si="245"/>
        <v>173.0939997469996</v>
      </c>
      <c r="DR76" s="8">
        <f t="shared" si="158"/>
        <v>943.59825569472264</v>
      </c>
      <c r="DS76" s="8">
        <f t="shared" si="208"/>
        <v>1115.8746353430668</v>
      </c>
      <c r="DU76">
        <f t="shared" si="159"/>
        <v>1115.8746353430668</v>
      </c>
      <c r="DV76" s="17">
        <f t="shared" si="246"/>
        <v>172.96726372598741</v>
      </c>
      <c r="DW76" s="8">
        <f t="shared" si="160"/>
        <v>942.90737161707932</v>
      </c>
      <c r="DX76" s="8">
        <f t="shared" si="209"/>
        <v>1115.2565294573753</v>
      </c>
      <c r="DZ76">
        <f t="shared" si="161"/>
        <v>1115.2565294573753</v>
      </c>
      <c r="EA76" s="17">
        <f t="shared" si="247"/>
        <v>172.87145360506992</v>
      </c>
      <c r="EB76" s="8">
        <f t="shared" si="162"/>
        <v>942.38507585230536</v>
      </c>
      <c r="EC76" s="8">
        <f t="shared" si="210"/>
        <v>1007.9133380862485</v>
      </c>
      <c r="EE76">
        <f t="shared" si="163"/>
        <v>1007.9133380862485</v>
      </c>
      <c r="EF76" s="17">
        <f t="shared" si="248"/>
        <v>156.23261488339705</v>
      </c>
      <c r="EG76" s="8">
        <f t="shared" si="164"/>
        <v>851.68072320285137</v>
      </c>
      <c r="EH76" s="8">
        <f t="shared" si="211"/>
        <v>1025.6471565430306</v>
      </c>
      <c r="EJ76">
        <f t="shared" si="165"/>
        <v>1025.6471565430306</v>
      </c>
      <c r="EK76" s="17">
        <f t="shared" si="249"/>
        <v>158.98146314710903</v>
      </c>
      <c r="EL76" s="8">
        <f t="shared" si="166"/>
        <v>866.66569339592161</v>
      </c>
      <c r="EM76" s="8">
        <f t="shared" si="212"/>
        <v>1059.1313771092819</v>
      </c>
      <c r="EO76">
        <f t="shared" si="167"/>
        <v>1059.1313771092819</v>
      </c>
      <c r="EP76" s="17">
        <f t="shared" si="250"/>
        <v>164.17171824020136</v>
      </c>
      <c r="EQ76" s="8">
        <f t="shared" si="168"/>
        <v>894.9596588690805</v>
      </c>
      <c r="ER76" s="8">
        <f t="shared" si="213"/>
        <v>1049.200918879302</v>
      </c>
      <c r="ET76">
        <f t="shared" si="169"/>
        <v>1049.200918879302</v>
      </c>
      <c r="EU76" s="17">
        <f t="shared" si="251"/>
        <v>162.63243763180509</v>
      </c>
      <c r="EV76" s="8">
        <f t="shared" si="170"/>
        <v>886.56848124749695</v>
      </c>
      <c r="EW76" s="8">
        <f t="shared" si="214"/>
        <v>1036.0293425048008</v>
      </c>
      <c r="EY76">
        <f t="shared" si="171"/>
        <v>1036.0293425048008</v>
      </c>
      <c r="EZ76" s="17">
        <f t="shared" si="252"/>
        <v>160.59076426429914</v>
      </c>
      <c r="FA76" s="8">
        <f t="shared" si="172"/>
        <v>875.43857824050156</v>
      </c>
      <c r="FB76" s="8">
        <f t="shared" si="215"/>
        <v>693.05260526146958</v>
      </c>
      <c r="FD76">
        <f t="shared" si="173"/>
        <v>693.05260526146958</v>
      </c>
      <c r="FE76" s="17">
        <f t="shared" si="253"/>
        <v>107.42731213115935</v>
      </c>
      <c r="FF76" s="8">
        <f t="shared" si="174"/>
        <v>585.62529313031018</v>
      </c>
      <c r="FG76" s="8">
        <f t="shared" si="216"/>
        <v>685.69863385551423</v>
      </c>
      <c r="FI76">
        <f t="shared" si="175"/>
        <v>685.69863385551423</v>
      </c>
      <c r="FJ76" s="17">
        <f t="shared" si="254"/>
        <v>106.28740243940784</v>
      </c>
      <c r="FK76" s="8">
        <f t="shared" si="176"/>
        <v>579.41123141610638</v>
      </c>
      <c r="FL76" s="8">
        <f t="shared" si="217"/>
        <v>706.70437939223416</v>
      </c>
      <c r="FN76">
        <f t="shared" si="177"/>
        <v>706.70437939223416</v>
      </c>
      <c r="FO76" s="17">
        <f t="shared" si="255"/>
        <v>109.54341903207265</v>
      </c>
      <c r="FP76" s="8">
        <f t="shared" si="178"/>
        <v>597.16096036016154</v>
      </c>
      <c r="FQ76" s="8">
        <f t="shared" si="218"/>
        <v>687.90766969273704</v>
      </c>
      <c r="FS76">
        <f t="shared" si="179"/>
        <v>687.90766969273704</v>
      </c>
      <c r="FT76" s="17">
        <f t="shared" si="256"/>
        <v>106.6298162483924</v>
      </c>
      <c r="FU76" s="8">
        <f t="shared" si="180"/>
        <v>581.2778534443446</v>
      </c>
      <c r="FV76" s="8">
        <f t="shared" si="219"/>
        <v>668.47237532813142</v>
      </c>
      <c r="FX76">
        <f t="shared" si="181"/>
        <v>668.47237532813142</v>
      </c>
      <c r="FY76" s="17">
        <f t="shared" si="257"/>
        <v>103.61722901011234</v>
      </c>
      <c r="FZ76" s="8">
        <f t="shared" si="182"/>
        <v>564.85514631801902</v>
      </c>
      <c r="GA76" s="8">
        <f t="shared" si="220"/>
        <v>467.75389846031311</v>
      </c>
      <c r="GC76">
        <f t="shared" si="183"/>
        <v>467.75389846031311</v>
      </c>
      <c r="GD76" s="17">
        <f t="shared" si="258"/>
        <v>72.504660784739301</v>
      </c>
      <c r="GE76" s="8">
        <f t="shared" si="184"/>
        <v>395.2492376755738</v>
      </c>
      <c r="GF76" s="8">
        <f t="shared" si="221"/>
        <v>470.14058841803183</v>
      </c>
    </row>
    <row r="77" spans="1:188" x14ac:dyDescent="0.3">
      <c r="A77" s="17">
        <v>91</v>
      </c>
      <c r="C77">
        <v>257</v>
      </c>
      <c r="E77">
        <f t="shared" si="111"/>
        <v>257</v>
      </c>
      <c r="F77" s="17">
        <f t="shared" si="222"/>
        <v>39.836542000000001</v>
      </c>
      <c r="G77" s="8">
        <f t="shared" si="112"/>
        <v>217.16345799999999</v>
      </c>
      <c r="H77" s="8">
        <f t="shared" si="185"/>
        <v>217.16345799999999</v>
      </c>
      <c r="J77" s="7">
        <f t="shared" si="113"/>
        <v>217.16345799999999</v>
      </c>
      <c r="K77" s="17">
        <f t="shared" si="223"/>
        <v>33.661638970748001</v>
      </c>
      <c r="L77" s="8">
        <f t="shared" si="114"/>
        <v>183.50181902925198</v>
      </c>
      <c r="M77" s="8">
        <f t="shared" si="186"/>
        <v>543.36530848739596</v>
      </c>
      <c r="O77">
        <f t="shared" si="115"/>
        <v>543.36530848739596</v>
      </c>
      <c r="P77" s="17">
        <f t="shared" si="224"/>
        <v>84.224883007397295</v>
      </c>
      <c r="Q77" s="8">
        <f t="shared" si="116"/>
        <v>459.14042547999867</v>
      </c>
      <c r="R77" s="8">
        <f t="shared" si="187"/>
        <v>459.14042547999867</v>
      </c>
      <c r="T77">
        <f t="shared" si="117"/>
        <v>459.14042547999867</v>
      </c>
      <c r="U77" s="17">
        <f t="shared" si="225"/>
        <v>71.169520791952678</v>
      </c>
      <c r="V77" s="8">
        <f t="shared" si="118"/>
        <v>387.97090468804601</v>
      </c>
      <c r="W77" s="8">
        <f t="shared" si="188"/>
        <v>387.97090468804601</v>
      </c>
      <c r="Y77">
        <f t="shared" si="119"/>
        <v>387.97090468804601</v>
      </c>
      <c r="Z77" s="17">
        <f t="shared" si="226"/>
        <v>60.137818052075261</v>
      </c>
      <c r="AA77" s="8">
        <f t="shared" si="120"/>
        <v>327.83308663597074</v>
      </c>
      <c r="AB77" s="8">
        <f t="shared" si="189"/>
        <v>327.83308663597074</v>
      </c>
      <c r="AD77">
        <f t="shared" si="121"/>
        <v>327.83308663597074</v>
      </c>
      <c r="AE77" s="17">
        <f t="shared" si="227"/>
        <v>50.816095427095284</v>
      </c>
      <c r="AF77" s="8">
        <f t="shared" si="122"/>
        <v>277.01699120887548</v>
      </c>
      <c r="AG77" s="8">
        <f t="shared" si="190"/>
        <v>277.01699120887548</v>
      </c>
      <c r="AI77">
        <f t="shared" si="123"/>
        <v>277.01699120887548</v>
      </c>
      <c r="AJ77" s="17">
        <f t="shared" si="228"/>
        <v>42.939295739322951</v>
      </c>
      <c r="AK77" s="8">
        <f t="shared" si="124"/>
        <v>234.07769546955254</v>
      </c>
      <c r="AL77" s="8">
        <f t="shared" si="191"/>
        <v>640.66102866852634</v>
      </c>
      <c r="AN77">
        <f t="shared" si="125"/>
        <v>640.66102866852634</v>
      </c>
      <c r="AO77" s="17">
        <f t="shared" si="229"/>
        <v>99.3063034097936</v>
      </c>
      <c r="AP77" s="8">
        <f t="shared" si="126"/>
        <v>541.35472525873274</v>
      </c>
      <c r="AQ77" s="8">
        <f t="shared" si="192"/>
        <v>590.33902684969962</v>
      </c>
      <c r="AS77">
        <f t="shared" si="127"/>
        <v>590.33902684969962</v>
      </c>
      <c r="AT77" s="17">
        <f t="shared" si="230"/>
        <v>91.506091195864542</v>
      </c>
      <c r="AU77" s="8">
        <f t="shared" si="128"/>
        <v>498.83293565383508</v>
      </c>
      <c r="AV77" s="8">
        <f t="shared" si="193"/>
        <v>543.96966730773636</v>
      </c>
      <c r="AX77">
        <f t="shared" si="129"/>
        <v>543.96966730773636</v>
      </c>
      <c r="AY77" s="17">
        <f t="shared" si="231"/>
        <v>84.318562250702982</v>
      </c>
      <c r="AZ77" s="8">
        <f t="shared" si="130"/>
        <v>459.65110505703336</v>
      </c>
      <c r="BA77" s="8">
        <f t="shared" si="194"/>
        <v>501.24248184971549</v>
      </c>
      <c r="BC77">
        <f t="shared" si="131"/>
        <v>501.24248184971549</v>
      </c>
      <c r="BD77" s="17">
        <f t="shared" si="232"/>
        <v>77.695592141597004</v>
      </c>
      <c r="BE77" s="8">
        <f t="shared" si="132"/>
        <v>423.5468897081185</v>
      </c>
      <c r="BF77" s="8">
        <f t="shared" si="195"/>
        <v>461.87138862786594</v>
      </c>
      <c r="BH77">
        <f t="shared" si="133"/>
        <v>461.87138862786594</v>
      </c>
      <c r="BI77" s="17">
        <f t="shared" si="233"/>
        <v>71.59283646565099</v>
      </c>
      <c r="BJ77" s="8">
        <f t="shared" si="134"/>
        <v>390.27855216221496</v>
      </c>
      <c r="BK77" s="8">
        <f t="shared" si="196"/>
        <v>799.56299879588551</v>
      </c>
      <c r="BM77">
        <f t="shared" si="135"/>
        <v>799.56299879588551</v>
      </c>
      <c r="BN77" s="17">
        <f t="shared" si="234"/>
        <v>123.93706219135504</v>
      </c>
      <c r="BO77" s="8">
        <f t="shared" si="136"/>
        <v>675.62593660453047</v>
      </c>
      <c r="BP77" s="8">
        <f t="shared" si="197"/>
        <v>763.64343063797901</v>
      </c>
      <c r="BR77">
        <f t="shared" si="137"/>
        <v>763.64343063797901</v>
      </c>
      <c r="BS77" s="17">
        <f t="shared" si="235"/>
        <v>118.36931360947058</v>
      </c>
      <c r="BT77" s="8">
        <f t="shared" si="138"/>
        <v>645.27411702850839</v>
      </c>
      <c r="BU77" s="8">
        <f t="shared" si="198"/>
        <v>729.33751315999848</v>
      </c>
      <c r="BW77">
        <f t="shared" si="139"/>
        <v>729.33751315999848</v>
      </c>
      <c r="BX77" s="17">
        <f t="shared" si="236"/>
        <v>113.05169056487873</v>
      </c>
      <c r="BY77" s="8">
        <f t="shared" si="140"/>
        <v>616.28582259511973</v>
      </c>
      <c r="BZ77" s="8">
        <f t="shared" si="199"/>
        <v>696.37154941703159</v>
      </c>
      <c r="CB77">
        <f t="shared" si="141"/>
        <v>696.37154941703159</v>
      </c>
      <c r="CC77" s="17">
        <f t="shared" si="237"/>
        <v>107.9417683889364</v>
      </c>
      <c r="CD77" s="8">
        <f t="shared" si="142"/>
        <v>588.42978102809525</v>
      </c>
      <c r="CE77" s="8">
        <f t="shared" si="200"/>
        <v>665.08775393102064</v>
      </c>
      <c r="CG77">
        <f t="shared" si="143"/>
        <v>665.08775393102064</v>
      </c>
      <c r="CH77" s="17">
        <f t="shared" si="238"/>
        <v>103.09259238583179</v>
      </c>
      <c r="CI77" s="8">
        <f t="shared" si="144"/>
        <v>561.99516154518881</v>
      </c>
      <c r="CJ77" s="8">
        <f t="shared" si="201"/>
        <v>1128.6124812055255</v>
      </c>
      <c r="CL77">
        <f t="shared" si="145"/>
        <v>1128.6124812055255</v>
      </c>
      <c r="CM77" s="17">
        <f t="shared" si="239"/>
        <v>174.94170626174369</v>
      </c>
      <c r="CN77" s="8">
        <f t="shared" si="146"/>
        <v>953.67077494378179</v>
      </c>
      <c r="CO77" s="8">
        <f t="shared" si="202"/>
        <v>1098.6997360036542</v>
      </c>
      <c r="CQ77">
        <f t="shared" si="147"/>
        <v>1098.6997360036542</v>
      </c>
      <c r="CR77" s="17">
        <f t="shared" si="240"/>
        <v>170.30505127898243</v>
      </c>
      <c r="CS77" s="8">
        <f t="shared" si="148"/>
        <v>928.39468472467172</v>
      </c>
      <c r="CT77" s="8">
        <f t="shared" si="203"/>
        <v>1069.5797982006134</v>
      </c>
      <c r="CV77">
        <f t="shared" si="149"/>
        <v>1069.5797982006134</v>
      </c>
      <c r="CW77" s="17">
        <f t="shared" si="241"/>
        <v>165.79128619988427</v>
      </c>
      <c r="CX77" s="8">
        <f t="shared" si="150"/>
        <v>903.78851200072904</v>
      </c>
      <c r="CY77" s="8">
        <f t="shared" si="204"/>
        <v>1041.2316552291045</v>
      </c>
      <c r="DA77">
        <f t="shared" si="151"/>
        <v>1041.2316552291045</v>
      </c>
      <c r="DB77" s="17">
        <f t="shared" si="242"/>
        <v>161.39715395044257</v>
      </c>
      <c r="DC77" s="8">
        <f t="shared" si="152"/>
        <v>879.83450127866195</v>
      </c>
      <c r="DD77" s="8">
        <f t="shared" si="205"/>
        <v>1013.6348514389126</v>
      </c>
      <c r="DF77">
        <f t="shared" si="153"/>
        <v>1013.6348514389126</v>
      </c>
      <c r="DG77" s="17">
        <f t="shared" si="243"/>
        <v>157.11948378214009</v>
      </c>
      <c r="DH77" s="8">
        <f t="shared" si="154"/>
        <v>856.51536765677247</v>
      </c>
      <c r="DI77" s="8">
        <f t="shared" si="206"/>
        <v>944.69212939513739</v>
      </c>
      <c r="DK77">
        <f t="shared" si="155"/>
        <v>944.69212939513739</v>
      </c>
      <c r="DL77" s="17">
        <f t="shared" si="244"/>
        <v>146.43294820902267</v>
      </c>
      <c r="DM77" s="8">
        <f t="shared" si="156"/>
        <v>798.25918118611469</v>
      </c>
      <c r="DN77" s="8">
        <f t="shared" si="207"/>
        <v>944.14069032060581</v>
      </c>
      <c r="DP77">
        <f t="shared" si="157"/>
        <v>944.14069032060581</v>
      </c>
      <c r="DQ77" s="17">
        <f t="shared" si="245"/>
        <v>146.34747184383582</v>
      </c>
      <c r="DR77" s="8">
        <f t="shared" si="158"/>
        <v>797.79321847676999</v>
      </c>
      <c r="DS77" s="8">
        <f t="shared" si="208"/>
        <v>943.59825569472264</v>
      </c>
      <c r="DU77">
        <f t="shared" si="159"/>
        <v>943.59825569472264</v>
      </c>
      <c r="DV77" s="17">
        <f t="shared" si="246"/>
        <v>146.26339122221617</v>
      </c>
      <c r="DW77" s="8">
        <f t="shared" si="160"/>
        <v>797.33486447250652</v>
      </c>
      <c r="DX77" s="8">
        <f t="shared" si="209"/>
        <v>942.90737161707932</v>
      </c>
      <c r="DZ77">
        <f t="shared" si="161"/>
        <v>942.90737161707932</v>
      </c>
      <c r="EA77" s="17">
        <f t="shared" si="247"/>
        <v>146.15630004487701</v>
      </c>
      <c r="EB77" s="8">
        <f t="shared" si="162"/>
        <v>796.75107157220236</v>
      </c>
      <c r="EC77" s="8">
        <f t="shared" si="210"/>
        <v>942.38507585230536</v>
      </c>
      <c r="EE77">
        <f t="shared" si="163"/>
        <v>942.38507585230536</v>
      </c>
      <c r="EF77" s="17">
        <f t="shared" si="248"/>
        <v>146.07534106756245</v>
      </c>
      <c r="EG77" s="8">
        <f t="shared" si="164"/>
        <v>796.30973478474289</v>
      </c>
      <c r="EH77" s="8">
        <f t="shared" si="211"/>
        <v>851.68072320285137</v>
      </c>
      <c r="EJ77">
        <f t="shared" si="165"/>
        <v>851.68072320285137</v>
      </c>
      <c r="EK77" s="17">
        <f t="shared" si="249"/>
        <v>132.01562218078118</v>
      </c>
      <c r="EL77" s="8">
        <f t="shared" si="166"/>
        <v>719.66510102207019</v>
      </c>
      <c r="EM77" s="8">
        <f t="shared" si="212"/>
        <v>866.66569339592161</v>
      </c>
      <c r="EO77">
        <f t="shared" si="167"/>
        <v>866.66569339592161</v>
      </c>
      <c r="EP77" s="17">
        <f t="shared" si="250"/>
        <v>134.33838247052822</v>
      </c>
      <c r="EQ77" s="8">
        <f t="shared" si="168"/>
        <v>732.32731092539336</v>
      </c>
      <c r="ER77" s="8">
        <f t="shared" si="213"/>
        <v>894.9596588690805</v>
      </c>
      <c r="ET77">
        <f t="shared" si="169"/>
        <v>894.9596588690805</v>
      </c>
      <c r="EU77" s="17">
        <f t="shared" si="251"/>
        <v>138.7241168826607</v>
      </c>
      <c r="EV77" s="8">
        <f t="shared" si="170"/>
        <v>756.23554198641978</v>
      </c>
      <c r="EW77" s="8">
        <f t="shared" si="214"/>
        <v>886.56848124749695</v>
      </c>
      <c r="EY77">
        <f t="shared" si="171"/>
        <v>886.56848124749695</v>
      </c>
      <c r="EZ77" s="17">
        <f t="shared" si="252"/>
        <v>137.42343400424951</v>
      </c>
      <c r="FA77" s="8">
        <f t="shared" si="172"/>
        <v>749.1450472432474</v>
      </c>
      <c r="FB77" s="8">
        <f t="shared" si="215"/>
        <v>875.43857824050156</v>
      </c>
      <c r="FD77">
        <f t="shared" si="173"/>
        <v>875.43857824050156</v>
      </c>
      <c r="FE77" s="17">
        <f t="shared" si="253"/>
        <v>135.6982322587472</v>
      </c>
      <c r="FF77" s="8">
        <f t="shared" si="174"/>
        <v>739.74034598175433</v>
      </c>
      <c r="FG77" s="8">
        <f t="shared" si="216"/>
        <v>585.62529313031018</v>
      </c>
      <c r="FI77">
        <f t="shared" si="175"/>
        <v>585.62529313031018</v>
      </c>
      <c r="FJ77" s="17">
        <f t="shared" si="254"/>
        <v>90.775434186956858</v>
      </c>
      <c r="FK77" s="8">
        <f t="shared" si="176"/>
        <v>494.8498589433533</v>
      </c>
      <c r="FL77" s="8">
        <f t="shared" si="217"/>
        <v>579.41123141610638</v>
      </c>
      <c r="FN77">
        <f t="shared" si="177"/>
        <v>579.41123141610638</v>
      </c>
      <c r="FO77" s="17">
        <f t="shared" si="255"/>
        <v>89.812217336884984</v>
      </c>
      <c r="FP77" s="8">
        <f t="shared" si="178"/>
        <v>489.59901407922138</v>
      </c>
      <c r="FQ77" s="8">
        <f t="shared" si="218"/>
        <v>597.16096036016154</v>
      </c>
      <c r="FS77">
        <f t="shared" si="179"/>
        <v>597.16096036016154</v>
      </c>
      <c r="FT77" s="17">
        <f t="shared" si="256"/>
        <v>92.563531821587205</v>
      </c>
      <c r="FU77" s="8">
        <f t="shared" si="180"/>
        <v>504.59742853857432</v>
      </c>
      <c r="FV77" s="8">
        <f t="shared" si="219"/>
        <v>581.2778534443446</v>
      </c>
      <c r="FX77">
        <f t="shared" si="181"/>
        <v>581.2778534443446</v>
      </c>
      <c r="FY77" s="17">
        <f t="shared" si="257"/>
        <v>90.101554950994085</v>
      </c>
      <c r="FZ77" s="8">
        <f t="shared" si="182"/>
        <v>491.17629849335049</v>
      </c>
      <c r="GA77" s="8">
        <f t="shared" si="220"/>
        <v>564.85514631801902</v>
      </c>
      <c r="GC77">
        <f t="shared" si="183"/>
        <v>564.85514631801902</v>
      </c>
      <c r="GD77" s="17">
        <f t="shared" si="258"/>
        <v>87.555936810170863</v>
      </c>
      <c r="GE77" s="8">
        <f t="shared" si="184"/>
        <v>477.29920950784816</v>
      </c>
      <c r="GF77" s="8">
        <f t="shared" si="221"/>
        <v>395.2492376755738</v>
      </c>
    </row>
    <row r="78" spans="1:188" x14ac:dyDescent="0.3">
      <c r="A78" s="17">
        <v>92</v>
      </c>
      <c r="C78">
        <v>257</v>
      </c>
      <c r="E78">
        <f t="shared" si="111"/>
        <v>257</v>
      </c>
      <c r="F78" s="17">
        <f t="shared" si="222"/>
        <v>39.836542000000001</v>
      </c>
      <c r="G78" s="8">
        <f t="shared" si="112"/>
        <v>217.16345799999999</v>
      </c>
      <c r="H78" s="8">
        <f t="shared" si="185"/>
        <v>217.16345799999999</v>
      </c>
      <c r="J78" s="7">
        <f t="shared" si="113"/>
        <v>217.16345799999999</v>
      </c>
      <c r="K78" s="17">
        <f t="shared" si="223"/>
        <v>33.661638970748001</v>
      </c>
      <c r="L78" s="8">
        <f t="shared" si="114"/>
        <v>183.50181902925198</v>
      </c>
      <c r="M78" s="8">
        <f t="shared" si="186"/>
        <v>183.50181902925198</v>
      </c>
      <c r="O78">
        <f t="shared" si="115"/>
        <v>183.50181902925198</v>
      </c>
      <c r="P78" s="17">
        <f t="shared" si="224"/>
        <v>28.443882960448232</v>
      </c>
      <c r="Q78" s="8">
        <f t="shared" si="116"/>
        <v>155.05793606880374</v>
      </c>
      <c r="R78" s="8">
        <f t="shared" si="187"/>
        <v>459.14042547999867</v>
      </c>
      <c r="T78">
        <f t="shared" si="117"/>
        <v>459.14042547999867</v>
      </c>
      <c r="U78" s="17">
        <f t="shared" si="225"/>
        <v>71.169520791952678</v>
      </c>
      <c r="V78" s="8">
        <f t="shared" si="118"/>
        <v>387.97090468804601</v>
      </c>
      <c r="W78" s="8">
        <f t="shared" si="188"/>
        <v>387.97090468804601</v>
      </c>
      <c r="Y78">
        <f t="shared" si="119"/>
        <v>387.97090468804601</v>
      </c>
      <c r="Z78" s="17">
        <f t="shared" si="226"/>
        <v>60.137818052075261</v>
      </c>
      <c r="AA78" s="8">
        <f t="shared" si="120"/>
        <v>327.83308663597074</v>
      </c>
      <c r="AB78" s="8">
        <f t="shared" si="189"/>
        <v>327.83308663597074</v>
      </c>
      <c r="AD78">
        <f t="shared" si="121"/>
        <v>327.83308663597074</v>
      </c>
      <c r="AE78" s="17">
        <f t="shared" si="227"/>
        <v>50.816095427095284</v>
      </c>
      <c r="AF78" s="8">
        <f t="shared" si="122"/>
        <v>277.01699120887548</v>
      </c>
      <c r="AG78" s="8">
        <f t="shared" si="190"/>
        <v>277.01699120887548</v>
      </c>
      <c r="AI78">
        <f t="shared" si="123"/>
        <v>277.01699120887548</v>
      </c>
      <c r="AJ78" s="17">
        <f t="shared" si="228"/>
        <v>42.939295739322951</v>
      </c>
      <c r="AK78" s="8">
        <f t="shared" si="124"/>
        <v>234.07769546955254</v>
      </c>
      <c r="AL78" s="8">
        <f t="shared" si="191"/>
        <v>234.07769546955254</v>
      </c>
      <c r="AN78">
        <f t="shared" si="125"/>
        <v>234.07769546955254</v>
      </c>
      <c r="AO78" s="17">
        <f t="shared" si="229"/>
        <v>36.283447263953462</v>
      </c>
      <c r="AP78" s="8">
        <f t="shared" si="126"/>
        <v>197.79424820559908</v>
      </c>
      <c r="AQ78" s="8">
        <f t="shared" si="192"/>
        <v>541.35472525873274</v>
      </c>
      <c r="AS78">
        <f t="shared" si="127"/>
        <v>541.35472525873274</v>
      </c>
      <c r="AT78" s="17">
        <f t="shared" si="230"/>
        <v>83.913230543455128</v>
      </c>
      <c r="AU78" s="8">
        <f t="shared" si="128"/>
        <v>457.4414947152776</v>
      </c>
      <c r="AV78" s="8">
        <f t="shared" si="193"/>
        <v>498.83293565383508</v>
      </c>
      <c r="AX78">
        <f t="shared" si="129"/>
        <v>498.83293565383508</v>
      </c>
      <c r="AY78" s="17">
        <f t="shared" si="231"/>
        <v>77.322098023958361</v>
      </c>
      <c r="AZ78" s="8">
        <f t="shared" si="130"/>
        <v>421.51083762987673</v>
      </c>
      <c r="BA78" s="8">
        <f t="shared" si="194"/>
        <v>459.65110505703336</v>
      </c>
      <c r="BC78">
        <f t="shared" si="131"/>
        <v>459.65110505703336</v>
      </c>
      <c r="BD78" s="17">
        <f t="shared" si="232"/>
        <v>71.248679190470511</v>
      </c>
      <c r="BE78" s="8">
        <f t="shared" si="132"/>
        <v>388.40242586656285</v>
      </c>
      <c r="BF78" s="8">
        <f t="shared" si="195"/>
        <v>423.5468897081185</v>
      </c>
      <c r="BH78">
        <f t="shared" si="133"/>
        <v>423.5468897081185</v>
      </c>
      <c r="BI78" s="17">
        <f t="shared" si="233"/>
        <v>65.652309186096616</v>
      </c>
      <c r="BJ78" s="8">
        <f t="shared" si="134"/>
        <v>357.8945805220219</v>
      </c>
      <c r="BK78" s="8">
        <f t="shared" si="196"/>
        <v>390.27855216221496</v>
      </c>
      <c r="BM78">
        <f t="shared" si="135"/>
        <v>390.27855216221496</v>
      </c>
      <c r="BN78" s="17">
        <f t="shared" si="234"/>
        <v>60.495517256456296</v>
      </c>
      <c r="BO78" s="8">
        <f t="shared" si="136"/>
        <v>329.78303490575865</v>
      </c>
      <c r="BP78" s="8">
        <f t="shared" si="197"/>
        <v>675.62593660453047</v>
      </c>
      <c r="BR78">
        <f t="shared" si="137"/>
        <v>675.62593660453047</v>
      </c>
      <c r="BS78" s="17">
        <f t="shared" si="235"/>
        <v>104.72607392932186</v>
      </c>
      <c r="BT78" s="8">
        <f t="shared" si="138"/>
        <v>570.89986267520862</v>
      </c>
      <c r="BU78" s="8">
        <f t="shared" si="198"/>
        <v>645.27411702850839</v>
      </c>
      <c r="BW78">
        <f t="shared" si="139"/>
        <v>645.27411702850839</v>
      </c>
      <c r="BX78" s="17">
        <f t="shared" si="236"/>
        <v>100.02135978412097</v>
      </c>
      <c r="BY78" s="8">
        <f t="shared" si="140"/>
        <v>545.25275724438745</v>
      </c>
      <c r="BZ78" s="8">
        <f t="shared" si="199"/>
        <v>616.28582259511973</v>
      </c>
      <c r="CB78">
        <f t="shared" si="141"/>
        <v>616.28582259511973</v>
      </c>
      <c r="CC78" s="17">
        <f t="shared" si="237"/>
        <v>95.528000217179127</v>
      </c>
      <c r="CD78" s="8">
        <f t="shared" si="142"/>
        <v>520.75782237794056</v>
      </c>
      <c r="CE78" s="8">
        <f t="shared" si="200"/>
        <v>588.42978102809525</v>
      </c>
      <c r="CG78">
        <f t="shared" si="143"/>
        <v>588.42978102809525</v>
      </c>
      <c r="CH78" s="17">
        <f t="shared" si="238"/>
        <v>91.210146638040939</v>
      </c>
      <c r="CI78" s="8">
        <f t="shared" si="144"/>
        <v>497.2196343900543</v>
      </c>
      <c r="CJ78" s="8">
        <f t="shared" si="201"/>
        <v>561.99516154518881</v>
      </c>
      <c r="CL78">
        <f t="shared" si="145"/>
        <v>561.99516154518881</v>
      </c>
      <c r="CM78" s="17">
        <f t="shared" si="239"/>
        <v>87.112622010473544</v>
      </c>
      <c r="CN78" s="8">
        <f t="shared" si="146"/>
        <v>474.88253953471525</v>
      </c>
      <c r="CO78" s="8">
        <f t="shared" si="202"/>
        <v>953.67077494378179</v>
      </c>
      <c r="CQ78">
        <f t="shared" si="147"/>
        <v>953.67077494378179</v>
      </c>
      <c r="CR78" s="17">
        <f t="shared" si="240"/>
        <v>147.82469214093584</v>
      </c>
      <c r="CS78" s="8">
        <f t="shared" si="148"/>
        <v>805.84608280284601</v>
      </c>
      <c r="CT78" s="8">
        <f t="shared" si="203"/>
        <v>928.39468472467172</v>
      </c>
      <c r="CV78">
        <f t="shared" si="149"/>
        <v>928.39468472467172</v>
      </c>
      <c r="CW78" s="17">
        <f t="shared" si="241"/>
        <v>143.90674650043246</v>
      </c>
      <c r="CX78" s="8">
        <f t="shared" si="150"/>
        <v>784.48793822423931</v>
      </c>
      <c r="CY78" s="8">
        <f t="shared" si="204"/>
        <v>903.78851200072904</v>
      </c>
      <c r="DA78">
        <f t="shared" si="151"/>
        <v>903.78851200072904</v>
      </c>
      <c r="DB78" s="17">
        <f t="shared" si="242"/>
        <v>140.09264209118501</v>
      </c>
      <c r="DC78" s="8">
        <f t="shared" si="152"/>
        <v>763.69586990954406</v>
      </c>
      <c r="DD78" s="8">
        <f t="shared" si="205"/>
        <v>879.83450127866195</v>
      </c>
      <c r="DF78">
        <f t="shared" si="153"/>
        <v>879.83450127866195</v>
      </c>
      <c r="DG78" s="17">
        <f t="shared" si="243"/>
        <v>136.37962670520028</v>
      </c>
      <c r="DH78" s="8">
        <f t="shared" si="154"/>
        <v>743.45487457346167</v>
      </c>
      <c r="DI78" s="8">
        <f t="shared" si="206"/>
        <v>856.51536765677247</v>
      </c>
      <c r="DK78">
        <f t="shared" si="155"/>
        <v>856.51536765677247</v>
      </c>
      <c r="DL78" s="17">
        <f t="shared" si="244"/>
        <v>132.76502107900566</v>
      </c>
      <c r="DM78" s="8">
        <f t="shared" si="156"/>
        <v>723.75034657776678</v>
      </c>
      <c r="DN78" s="8">
        <f t="shared" si="207"/>
        <v>798.25918118611469</v>
      </c>
      <c r="DP78">
        <f t="shared" si="157"/>
        <v>798.25918118611469</v>
      </c>
      <c r="DQ78" s="17">
        <f t="shared" si="245"/>
        <v>123.7349626389349</v>
      </c>
      <c r="DR78" s="8">
        <f t="shared" si="158"/>
        <v>674.52421854717977</v>
      </c>
      <c r="DS78" s="8">
        <f t="shared" si="208"/>
        <v>797.79321847676999</v>
      </c>
      <c r="DU78">
        <f t="shared" si="159"/>
        <v>797.79321847676999</v>
      </c>
      <c r="DV78" s="17">
        <f t="shared" si="246"/>
        <v>123.66273562321021</v>
      </c>
      <c r="DW78" s="8">
        <f t="shared" si="160"/>
        <v>674.13048285355978</v>
      </c>
      <c r="DX78" s="8">
        <f t="shared" si="209"/>
        <v>797.33486447250652</v>
      </c>
      <c r="DZ78">
        <f t="shared" si="161"/>
        <v>797.33486447250652</v>
      </c>
      <c r="EA78" s="17">
        <f t="shared" si="247"/>
        <v>123.59168800242536</v>
      </c>
      <c r="EB78" s="8">
        <f t="shared" si="162"/>
        <v>673.74317647008115</v>
      </c>
      <c r="EC78" s="8">
        <f t="shared" si="210"/>
        <v>796.75107157220236</v>
      </c>
      <c r="EE78">
        <f t="shared" si="163"/>
        <v>796.75107157220236</v>
      </c>
      <c r="EF78" s="17">
        <f t="shared" si="248"/>
        <v>123.50119660012081</v>
      </c>
      <c r="EG78" s="8">
        <f t="shared" si="164"/>
        <v>673.24987497208156</v>
      </c>
      <c r="EH78" s="8">
        <f t="shared" si="211"/>
        <v>796.30973478474289</v>
      </c>
      <c r="EJ78">
        <f t="shared" si="165"/>
        <v>796.30973478474289</v>
      </c>
      <c r="EK78" s="17">
        <f t="shared" si="249"/>
        <v>123.43278675004386</v>
      </c>
      <c r="EL78" s="8">
        <f t="shared" si="166"/>
        <v>672.87694803469901</v>
      </c>
      <c r="EM78" s="8">
        <f t="shared" si="212"/>
        <v>719.66510102207019</v>
      </c>
      <c r="EO78">
        <f t="shared" si="167"/>
        <v>719.66510102207019</v>
      </c>
      <c r="EP78" s="17">
        <f t="shared" si="250"/>
        <v>111.55240864902702</v>
      </c>
      <c r="EQ78" s="8">
        <f t="shared" si="168"/>
        <v>608.11269237304316</v>
      </c>
      <c r="ER78" s="8">
        <f t="shared" si="213"/>
        <v>732.32731092539336</v>
      </c>
      <c r="ET78">
        <f t="shared" si="169"/>
        <v>732.32731092539336</v>
      </c>
      <c r="EU78" s="17">
        <f t="shared" si="251"/>
        <v>113.51512715730152</v>
      </c>
      <c r="EV78" s="8">
        <f t="shared" si="170"/>
        <v>618.81218376809181</v>
      </c>
      <c r="EW78" s="8">
        <f t="shared" si="214"/>
        <v>756.23554198641978</v>
      </c>
      <c r="EY78">
        <f t="shared" si="171"/>
        <v>756.23554198641978</v>
      </c>
      <c r="EZ78" s="17">
        <f t="shared" si="252"/>
        <v>117.22104642114699</v>
      </c>
      <c r="FA78" s="8">
        <f t="shared" si="172"/>
        <v>639.0144955652728</v>
      </c>
      <c r="FB78" s="8">
        <f t="shared" si="215"/>
        <v>749.1450472432474</v>
      </c>
      <c r="FD78">
        <f t="shared" si="173"/>
        <v>749.1450472432474</v>
      </c>
      <c r="FE78" s="17">
        <f t="shared" si="253"/>
        <v>116.1219771929868</v>
      </c>
      <c r="FF78" s="8">
        <f t="shared" si="174"/>
        <v>633.02307005026057</v>
      </c>
      <c r="FG78" s="8">
        <f t="shared" si="216"/>
        <v>739.74034598175433</v>
      </c>
      <c r="FI78">
        <f t="shared" si="175"/>
        <v>739.74034598175433</v>
      </c>
      <c r="FJ78" s="17">
        <f t="shared" si="254"/>
        <v>114.66419206924782</v>
      </c>
      <c r="FK78" s="8">
        <f t="shared" si="176"/>
        <v>625.07615391250647</v>
      </c>
      <c r="FL78" s="8">
        <f t="shared" si="217"/>
        <v>494.8498589433533</v>
      </c>
      <c r="FN78">
        <f t="shared" si="177"/>
        <v>494.8498589433533</v>
      </c>
      <c r="FO78" s="17">
        <f t="shared" si="255"/>
        <v>76.70469723537343</v>
      </c>
      <c r="FP78" s="8">
        <f t="shared" si="178"/>
        <v>418.14516170797987</v>
      </c>
      <c r="FQ78" s="8">
        <f t="shared" si="218"/>
        <v>489.59901407922138</v>
      </c>
      <c r="FS78">
        <f t="shared" si="179"/>
        <v>489.59901407922138</v>
      </c>
      <c r="FT78" s="17">
        <f t="shared" si="256"/>
        <v>75.890784776363788</v>
      </c>
      <c r="FU78" s="8">
        <f t="shared" si="180"/>
        <v>413.7082293028576</v>
      </c>
      <c r="FV78" s="8">
        <f t="shared" si="219"/>
        <v>504.59742853857432</v>
      </c>
      <c r="FX78">
        <f t="shared" si="181"/>
        <v>504.59742853857432</v>
      </c>
      <c r="FY78" s="17">
        <f t="shared" si="257"/>
        <v>78.215629008050257</v>
      </c>
      <c r="FZ78" s="8">
        <f t="shared" si="182"/>
        <v>426.38179953052406</v>
      </c>
      <c r="GA78" s="8">
        <f t="shared" si="220"/>
        <v>491.17629849335049</v>
      </c>
      <c r="GC78">
        <f t="shared" si="183"/>
        <v>491.17629849335049</v>
      </c>
      <c r="GD78" s="17">
        <f t="shared" si="258"/>
        <v>76.135273324260282</v>
      </c>
      <c r="GE78" s="8">
        <f t="shared" si="184"/>
        <v>415.04102516909018</v>
      </c>
      <c r="GF78" s="8">
        <f t="shared" si="221"/>
        <v>477.29920950784816</v>
      </c>
    </row>
    <row r="79" spans="1:188" x14ac:dyDescent="0.3">
      <c r="A79" s="17">
        <v>93</v>
      </c>
      <c r="C79">
        <v>257</v>
      </c>
      <c r="E79">
        <f t="shared" si="111"/>
        <v>257</v>
      </c>
      <c r="F79" s="17">
        <f t="shared" si="222"/>
        <v>39.836542000000001</v>
      </c>
      <c r="G79" s="8">
        <f t="shared" si="112"/>
        <v>217.16345799999999</v>
      </c>
      <c r="H79" s="8">
        <f t="shared" si="185"/>
        <v>217.16345799999999</v>
      </c>
      <c r="J79" s="7">
        <f t="shared" si="113"/>
        <v>217.16345799999999</v>
      </c>
      <c r="K79" s="17">
        <f t="shared" si="223"/>
        <v>33.661638970748001</v>
      </c>
      <c r="L79" s="8">
        <f t="shared" si="114"/>
        <v>183.50181902925198</v>
      </c>
      <c r="M79" s="8">
        <f t="shared" si="186"/>
        <v>183.50181902925198</v>
      </c>
      <c r="O79">
        <f t="shared" si="115"/>
        <v>183.50181902925198</v>
      </c>
      <c r="P79" s="17">
        <f t="shared" si="224"/>
        <v>28.443882960448232</v>
      </c>
      <c r="Q79" s="8">
        <f t="shared" si="116"/>
        <v>155.05793606880374</v>
      </c>
      <c r="R79" s="8">
        <f t="shared" si="187"/>
        <v>155.05793606880374</v>
      </c>
      <c r="T79">
        <f t="shared" si="117"/>
        <v>155.05793606880374</v>
      </c>
      <c r="U79" s="17">
        <f t="shared" si="225"/>
        <v>24.034910438280992</v>
      </c>
      <c r="V79" s="8">
        <f t="shared" si="118"/>
        <v>131.02302563052274</v>
      </c>
      <c r="W79" s="8">
        <f t="shared" si="188"/>
        <v>387.97090468804601</v>
      </c>
      <c r="Y79">
        <f t="shared" si="119"/>
        <v>387.97090468804601</v>
      </c>
      <c r="Z79" s="17">
        <f t="shared" si="226"/>
        <v>60.137818052075261</v>
      </c>
      <c r="AA79" s="8">
        <f t="shared" si="120"/>
        <v>327.83308663597074</v>
      </c>
      <c r="AB79" s="8">
        <f t="shared" si="189"/>
        <v>327.83308663597074</v>
      </c>
      <c r="AD79">
        <f t="shared" si="121"/>
        <v>327.83308663597074</v>
      </c>
      <c r="AE79" s="17">
        <f t="shared" si="227"/>
        <v>50.816095427095284</v>
      </c>
      <c r="AF79" s="8">
        <f t="shared" si="122"/>
        <v>277.01699120887548</v>
      </c>
      <c r="AG79" s="8">
        <f t="shared" si="190"/>
        <v>277.01699120887548</v>
      </c>
      <c r="AI79">
        <f t="shared" si="123"/>
        <v>277.01699120887548</v>
      </c>
      <c r="AJ79" s="17">
        <f t="shared" si="228"/>
        <v>42.939295739322951</v>
      </c>
      <c r="AK79" s="8">
        <f t="shared" si="124"/>
        <v>234.07769546955254</v>
      </c>
      <c r="AL79" s="8">
        <f t="shared" si="191"/>
        <v>234.07769546955254</v>
      </c>
      <c r="AN79">
        <f t="shared" si="125"/>
        <v>234.07769546955254</v>
      </c>
      <c r="AO79" s="17">
        <f t="shared" si="229"/>
        <v>36.283447263953462</v>
      </c>
      <c r="AP79" s="8">
        <f t="shared" si="126"/>
        <v>197.79424820559908</v>
      </c>
      <c r="AQ79" s="8">
        <f t="shared" si="192"/>
        <v>197.79424820559908</v>
      </c>
      <c r="AS79">
        <f t="shared" si="127"/>
        <v>197.79424820559908</v>
      </c>
      <c r="AT79" s="17">
        <f t="shared" si="230"/>
        <v>30.659295237357092</v>
      </c>
      <c r="AU79" s="8">
        <f t="shared" si="128"/>
        <v>167.13495296824198</v>
      </c>
      <c r="AV79" s="8">
        <f t="shared" si="193"/>
        <v>457.4414947152776</v>
      </c>
      <c r="AX79">
        <f t="shared" si="129"/>
        <v>457.4414947152776</v>
      </c>
      <c r="AY79" s="17">
        <f t="shared" si="231"/>
        <v>70.906176329836327</v>
      </c>
      <c r="AZ79" s="8">
        <f t="shared" si="130"/>
        <v>386.53531838544126</v>
      </c>
      <c r="BA79" s="8">
        <f t="shared" si="194"/>
        <v>421.51083762987673</v>
      </c>
      <c r="BC79">
        <f t="shared" si="131"/>
        <v>421.51083762987673</v>
      </c>
      <c r="BD79" s="17">
        <f t="shared" si="232"/>
        <v>65.336708897656678</v>
      </c>
      <c r="BE79" s="8">
        <f t="shared" si="132"/>
        <v>356.17412873222008</v>
      </c>
      <c r="BF79" s="8">
        <f t="shared" si="195"/>
        <v>388.40242586656285</v>
      </c>
      <c r="BH79">
        <f t="shared" si="133"/>
        <v>388.40242586656285</v>
      </c>
      <c r="BI79" s="17">
        <f t="shared" si="233"/>
        <v>60.204706423872445</v>
      </c>
      <c r="BJ79" s="8">
        <f t="shared" si="134"/>
        <v>328.19771944269041</v>
      </c>
      <c r="BK79" s="8">
        <f t="shared" si="196"/>
        <v>357.8945805220219</v>
      </c>
      <c r="BM79">
        <f t="shared" si="135"/>
        <v>357.8945805220219</v>
      </c>
      <c r="BN79" s="17">
        <f t="shared" si="234"/>
        <v>55.475807348396529</v>
      </c>
      <c r="BO79" s="8">
        <f t="shared" si="136"/>
        <v>302.41877317362537</v>
      </c>
      <c r="BP79" s="8">
        <f t="shared" si="197"/>
        <v>329.78303490575865</v>
      </c>
      <c r="BR79">
        <f t="shared" si="137"/>
        <v>329.78303490575865</v>
      </c>
      <c r="BS79" s="17">
        <f t="shared" si="235"/>
        <v>51.118349108602025</v>
      </c>
      <c r="BT79" s="8">
        <f t="shared" si="138"/>
        <v>278.66468579715661</v>
      </c>
      <c r="BU79" s="8">
        <f t="shared" si="198"/>
        <v>570.89986267520862</v>
      </c>
      <c r="BW79">
        <f t="shared" si="139"/>
        <v>570.89986267520862</v>
      </c>
      <c r="BX79" s="17">
        <f t="shared" si="236"/>
        <v>88.49290411383339</v>
      </c>
      <c r="BY79" s="8">
        <f t="shared" si="140"/>
        <v>482.40695856137523</v>
      </c>
      <c r="BZ79" s="8">
        <f t="shared" si="199"/>
        <v>545.25275724438745</v>
      </c>
      <c r="CB79">
        <f t="shared" si="141"/>
        <v>545.25275724438745</v>
      </c>
      <c r="CC79" s="17">
        <f t="shared" si="237"/>
        <v>84.51744888942352</v>
      </c>
      <c r="CD79" s="8">
        <f t="shared" si="142"/>
        <v>460.73530835496393</v>
      </c>
      <c r="CE79" s="8">
        <f t="shared" si="200"/>
        <v>520.75782237794056</v>
      </c>
      <c r="CG79">
        <f t="shared" si="143"/>
        <v>520.75782237794056</v>
      </c>
      <c r="CH79" s="17">
        <f t="shared" si="238"/>
        <v>80.720587015515051</v>
      </c>
      <c r="CI79" s="8">
        <f t="shared" si="144"/>
        <v>440.03723536242552</v>
      </c>
      <c r="CJ79" s="8">
        <f t="shared" si="201"/>
        <v>497.2196343900543</v>
      </c>
      <c r="CL79">
        <f t="shared" si="145"/>
        <v>497.2196343900543</v>
      </c>
      <c r="CM79" s="17">
        <f t="shared" si="239"/>
        <v>77.072026648264753</v>
      </c>
      <c r="CN79" s="8">
        <f t="shared" si="146"/>
        <v>420.14760774178956</v>
      </c>
      <c r="CO79" s="8">
        <f t="shared" si="202"/>
        <v>474.88253953471525</v>
      </c>
      <c r="CQ79">
        <f t="shared" si="147"/>
        <v>474.88253953471525</v>
      </c>
      <c r="CR79" s="17">
        <f t="shared" si="240"/>
        <v>73.609642923118074</v>
      </c>
      <c r="CS79" s="8">
        <f t="shared" si="148"/>
        <v>401.27289661159716</v>
      </c>
      <c r="CT79" s="8">
        <f t="shared" si="203"/>
        <v>805.84608280284601</v>
      </c>
      <c r="CV79">
        <f t="shared" si="149"/>
        <v>805.84608280284601</v>
      </c>
      <c r="CW79" s="17">
        <f t="shared" si="241"/>
        <v>124.91097791093796</v>
      </c>
      <c r="CX79" s="8">
        <f t="shared" si="150"/>
        <v>680.93510489190805</v>
      </c>
      <c r="CY79" s="8">
        <f t="shared" si="204"/>
        <v>784.48793822423931</v>
      </c>
      <c r="DA79">
        <f t="shared" si="151"/>
        <v>784.48793822423931</v>
      </c>
      <c r="DB79" s="17">
        <f t="shared" si="242"/>
        <v>121.60033735238645</v>
      </c>
      <c r="DC79" s="8">
        <f t="shared" si="152"/>
        <v>662.8876008718529</v>
      </c>
      <c r="DD79" s="8">
        <f t="shared" si="205"/>
        <v>763.69586990954406</v>
      </c>
      <c r="DF79">
        <f t="shared" si="153"/>
        <v>763.69586990954406</v>
      </c>
      <c r="DG79" s="17">
        <f t="shared" si="243"/>
        <v>118.3774420111988</v>
      </c>
      <c r="DH79" s="8">
        <f t="shared" si="154"/>
        <v>645.31842789834525</v>
      </c>
      <c r="DI79" s="8">
        <f t="shared" si="206"/>
        <v>743.45487457346167</v>
      </c>
      <c r="DK79">
        <f t="shared" si="155"/>
        <v>743.45487457346167</v>
      </c>
      <c r="DL79" s="17">
        <f t="shared" si="244"/>
        <v>115.239966288134</v>
      </c>
      <c r="DM79" s="8">
        <f t="shared" si="156"/>
        <v>628.21490828532762</v>
      </c>
      <c r="DN79" s="8">
        <f t="shared" si="207"/>
        <v>723.75034657776678</v>
      </c>
      <c r="DP79">
        <f t="shared" si="157"/>
        <v>723.75034657776678</v>
      </c>
      <c r="DQ79" s="17">
        <f t="shared" si="245"/>
        <v>112.18564622163332</v>
      </c>
      <c r="DR79" s="8">
        <f t="shared" si="158"/>
        <v>611.56470035613347</v>
      </c>
      <c r="DS79" s="8">
        <f t="shared" si="208"/>
        <v>674.52421854717977</v>
      </c>
      <c r="DU79">
        <f t="shared" si="159"/>
        <v>674.52421854717977</v>
      </c>
      <c r="DV79" s="17">
        <f t="shared" si="246"/>
        <v>104.55530102012415</v>
      </c>
      <c r="DW79" s="8">
        <f t="shared" si="160"/>
        <v>569.96891752705562</v>
      </c>
      <c r="DX79" s="8">
        <f t="shared" si="209"/>
        <v>674.13048285355978</v>
      </c>
      <c r="DZ79">
        <f t="shared" si="161"/>
        <v>674.13048285355978</v>
      </c>
      <c r="EA79" s="17">
        <f t="shared" si="247"/>
        <v>104.4942696251989</v>
      </c>
      <c r="EB79" s="8">
        <f t="shared" si="162"/>
        <v>569.63621322836093</v>
      </c>
      <c r="EC79" s="8">
        <f t="shared" si="210"/>
        <v>673.74317647008115</v>
      </c>
      <c r="EE79">
        <f t="shared" si="163"/>
        <v>673.74317647008115</v>
      </c>
      <c r="EF79" s="17">
        <f t="shared" si="248"/>
        <v>104.4342348119214</v>
      </c>
      <c r="EG79" s="8">
        <f t="shared" si="164"/>
        <v>569.30894165815971</v>
      </c>
      <c r="EH79" s="8">
        <f t="shared" si="211"/>
        <v>673.24987497208156</v>
      </c>
      <c r="EJ79">
        <f t="shared" si="165"/>
        <v>673.24987497208156</v>
      </c>
      <c r="EK79" s="17">
        <f t="shared" si="249"/>
        <v>104.35777011992248</v>
      </c>
      <c r="EL79" s="8">
        <f t="shared" si="166"/>
        <v>568.89210485215904</v>
      </c>
      <c r="EM79" s="8">
        <f t="shared" si="212"/>
        <v>672.87694803469901</v>
      </c>
      <c r="EO79">
        <f t="shared" si="167"/>
        <v>672.87694803469901</v>
      </c>
      <c r="EP79" s="17">
        <f t="shared" si="250"/>
        <v>104.29996420706655</v>
      </c>
      <c r="EQ79" s="8">
        <f t="shared" si="168"/>
        <v>568.57698382763249</v>
      </c>
      <c r="ER79" s="8">
        <f t="shared" si="213"/>
        <v>608.11269237304316</v>
      </c>
      <c r="ET79">
        <f t="shared" si="169"/>
        <v>608.11269237304316</v>
      </c>
      <c r="EU79" s="17">
        <f t="shared" si="251"/>
        <v>94.261115993975935</v>
      </c>
      <c r="EV79" s="8">
        <f t="shared" si="170"/>
        <v>513.85157637906718</v>
      </c>
      <c r="EW79" s="8">
        <f t="shared" si="214"/>
        <v>618.81218376809181</v>
      </c>
      <c r="EY79">
        <f t="shared" si="171"/>
        <v>618.81218376809181</v>
      </c>
      <c r="EZ79" s="17">
        <f t="shared" si="252"/>
        <v>95.919601357156836</v>
      </c>
      <c r="FA79" s="8">
        <f t="shared" si="172"/>
        <v>522.89258241093501</v>
      </c>
      <c r="FB79" s="8">
        <f t="shared" si="215"/>
        <v>639.0144955652728</v>
      </c>
      <c r="FD79">
        <f t="shared" si="173"/>
        <v>639.0144955652728</v>
      </c>
      <c r="FE79" s="17">
        <f t="shared" si="253"/>
        <v>99.051080899590673</v>
      </c>
      <c r="FF79" s="8">
        <f t="shared" si="174"/>
        <v>539.96341466568208</v>
      </c>
      <c r="FG79" s="8">
        <f t="shared" si="216"/>
        <v>633.02307005026057</v>
      </c>
      <c r="FI79">
        <f t="shared" si="175"/>
        <v>633.02307005026057</v>
      </c>
      <c r="FJ79" s="17">
        <f t="shared" si="254"/>
        <v>98.122373996210698</v>
      </c>
      <c r="FK79" s="8">
        <f t="shared" si="176"/>
        <v>534.90069605404983</v>
      </c>
      <c r="FL79" s="8">
        <f t="shared" si="217"/>
        <v>625.07615391250647</v>
      </c>
      <c r="FN79">
        <f t="shared" si="177"/>
        <v>625.07615391250647</v>
      </c>
      <c r="FO79" s="17">
        <f t="shared" si="255"/>
        <v>96.890554313361974</v>
      </c>
      <c r="FP79" s="8">
        <f t="shared" si="178"/>
        <v>528.18559959914455</v>
      </c>
      <c r="FQ79" s="8">
        <f t="shared" si="218"/>
        <v>418.14516170797987</v>
      </c>
      <c r="FS79">
        <f t="shared" si="179"/>
        <v>418.14516170797987</v>
      </c>
      <c r="FT79" s="17">
        <f t="shared" si="256"/>
        <v>64.815008935707127</v>
      </c>
      <c r="FU79" s="8">
        <f t="shared" si="180"/>
        <v>353.33015277227275</v>
      </c>
      <c r="FV79" s="8">
        <f t="shared" si="219"/>
        <v>413.7082293028576</v>
      </c>
      <c r="FX79">
        <f t="shared" si="181"/>
        <v>413.7082293028576</v>
      </c>
      <c r="FY79" s="17">
        <f t="shared" si="257"/>
        <v>64.127257791318755</v>
      </c>
      <c r="FZ79" s="8">
        <f t="shared" si="182"/>
        <v>349.58097151153885</v>
      </c>
      <c r="GA79" s="8">
        <f t="shared" si="220"/>
        <v>426.38179953052406</v>
      </c>
      <c r="GC79">
        <f t="shared" si="183"/>
        <v>426.38179953052406</v>
      </c>
      <c r="GD79" s="17">
        <f t="shared" si="258"/>
        <v>66.091737218028413</v>
      </c>
      <c r="GE79" s="8">
        <f t="shared" si="184"/>
        <v>360.29006231249565</v>
      </c>
      <c r="GF79" s="8">
        <f t="shared" si="221"/>
        <v>415.04102516909018</v>
      </c>
    </row>
    <row r="80" spans="1:188" x14ac:dyDescent="0.3">
      <c r="A80" s="17">
        <v>94</v>
      </c>
      <c r="C80">
        <v>257</v>
      </c>
      <c r="E80">
        <f t="shared" si="111"/>
        <v>257</v>
      </c>
      <c r="F80" s="17">
        <f t="shared" si="222"/>
        <v>39.836542000000001</v>
      </c>
      <c r="G80" s="8">
        <f t="shared" si="112"/>
        <v>217.16345799999999</v>
      </c>
      <c r="H80" s="8">
        <f t="shared" si="185"/>
        <v>217.16345799999999</v>
      </c>
      <c r="J80" s="7">
        <f t="shared" si="113"/>
        <v>217.16345799999999</v>
      </c>
      <c r="K80" s="17">
        <f t="shared" si="223"/>
        <v>33.661638970748001</v>
      </c>
      <c r="L80" s="8">
        <f t="shared" si="114"/>
        <v>183.50181902925198</v>
      </c>
      <c r="M80" s="8">
        <f t="shared" si="186"/>
        <v>183.50181902925198</v>
      </c>
      <c r="O80">
        <f t="shared" si="115"/>
        <v>183.50181902925198</v>
      </c>
      <c r="P80" s="17">
        <f t="shared" si="224"/>
        <v>28.443882960448232</v>
      </c>
      <c r="Q80" s="8">
        <f t="shared" si="116"/>
        <v>155.05793606880374</v>
      </c>
      <c r="R80" s="8">
        <f t="shared" si="187"/>
        <v>155.05793606880374</v>
      </c>
      <c r="T80">
        <f t="shared" si="117"/>
        <v>155.05793606880374</v>
      </c>
      <c r="U80" s="17">
        <f t="shared" si="225"/>
        <v>24.034910438280992</v>
      </c>
      <c r="V80" s="8">
        <f t="shared" si="118"/>
        <v>131.02302563052274</v>
      </c>
      <c r="W80" s="8">
        <f t="shared" si="188"/>
        <v>131.02302563052274</v>
      </c>
      <c r="Y80">
        <f t="shared" si="119"/>
        <v>131.02302563052274</v>
      </c>
      <c r="Z80" s="17">
        <f t="shared" si="226"/>
        <v>20.309355110884809</v>
      </c>
      <c r="AA80" s="8">
        <f t="shared" si="120"/>
        <v>110.71367051963793</v>
      </c>
      <c r="AB80" s="8">
        <f t="shared" si="189"/>
        <v>327.83308663597074</v>
      </c>
      <c r="AD80">
        <f t="shared" si="121"/>
        <v>327.83308663597074</v>
      </c>
      <c r="AE80" s="17">
        <f t="shared" si="227"/>
        <v>50.816095427095284</v>
      </c>
      <c r="AF80" s="8">
        <f t="shared" si="122"/>
        <v>277.01699120887548</v>
      </c>
      <c r="AG80" s="8">
        <f t="shared" si="190"/>
        <v>277.01699120887548</v>
      </c>
      <c r="AI80">
        <f t="shared" si="123"/>
        <v>277.01699120887548</v>
      </c>
      <c r="AJ80" s="17">
        <f t="shared" si="228"/>
        <v>42.939295739322951</v>
      </c>
      <c r="AK80" s="8">
        <f t="shared" si="124"/>
        <v>234.07769546955254</v>
      </c>
      <c r="AL80" s="8">
        <f t="shared" si="191"/>
        <v>234.07769546955254</v>
      </c>
      <c r="AN80">
        <f t="shared" si="125"/>
        <v>234.07769546955254</v>
      </c>
      <c r="AO80" s="17">
        <f t="shared" si="229"/>
        <v>36.283447263953462</v>
      </c>
      <c r="AP80" s="8">
        <f t="shared" si="126"/>
        <v>197.79424820559908</v>
      </c>
      <c r="AQ80" s="8">
        <f t="shared" si="192"/>
        <v>197.79424820559908</v>
      </c>
      <c r="AS80">
        <f t="shared" si="127"/>
        <v>197.79424820559908</v>
      </c>
      <c r="AT80" s="17">
        <f t="shared" si="230"/>
        <v>30.659295237357092</v>
      </c>
      <c r="AU80" s="8">
        <f t="shared" si="128"/>
        <v>167.13495296824198</v>
      </c>
      <c r="AV80" s="8">
        <f t="shared" si="193"/>
        <v>167.13495296824198</v>
      </c>
      <c r="AX80">
        <f t="shared" si="129"/>
        <v>167.13495296824198</v>
      </c>
      <c r="AY80" s="17">
        <f t="shared" si="231"/>
        <v>25.906920519795317</v>
      </c>
      <c r="AZ80" s="8">
        <f t="shared" si="130"/>
        <v>141.22803244844667</v>
      </c>
      <c r="BA80" s="8">
        <f t="shared" si="194"/>
        <v>386.53531838544126</v>
      </c>
      <c r="BC80">
        <f t="shared" si="131"/>
        <v>386.53531838544126</v>
      </c>
      <c r="BD80" s="17">
        <f t="shared" si="232"/>
        <v>59.915293561653712</v>
      </c>
      <c r="BE80" s="8">
        <f t="shared" si="132"/>
        <v>326.62002482378756</v>
      </c>
      <c r="BF80" s="8">
        <f t="shared" si="195"/>
        <v>356.17412873222008</v>
      </c>
      <c r="BH80">
        <f t="shared" si="133"/>
        <v>356.17412873222008</v>
      </c>
      <c r="BI80" s="17">
        <f t="shared" si="233"/>
        <v>55.209126998266505</v>
      </c>
      <c r="BJ80" s="8">
        <f t="shared" si="134"/>
        <v>300.96500173395356</v>
      </c>
      <c r="BK80" s="8">
        <f t="shared" si="196"/>
        <v>328.19771944269041</v>
      </c>
      <c r="BM80">
        <f t="shared" si="135"/>
        <v>328.19771944269041</v>
      </c>
      <c r="BN80" s="17">
        <f t="shared" si="234"/>
        <v>50.872615699933675</v>
      </c>
      <c r="BO80" s="8">
        <f t="shared" si="136"/>
        <v>277.32510374275671</v>
      </c>
      <c r="BP80" s="8">
        <f t="shared" si="197"/>
        <v>302.41877317362537</v>
      </c>
      <c r="BR80">
        <f t="shared" si="137"/>
        <v>302.41877317362537</v>
      </c>
      <c r="BS80" s="17">
        <f t="shared" si="235"/>
        <v>46.876724354550973</v>
      </c>
      <c r="BT80" s="8">
        <f t="shared" si="138"/>
        <v>255.54204881907441</v>
      </c>
      <c r="BU80" s="8">
        <f t="shared" si="198"/>
        <v>278.66468579715661</v>
      </c>
      <c r="BW80">
        <f t="shared" si="139"/>
        <v>278.66468579715661</v>
      </c>
      <c r="BX80" s="17">
        <f t="shared" si="236"/>
        <v>43.194698286674061</v>
      </c>
      <c r="BY80" s="8">
        <f t="shared" si="140"/>
        <v>235.46998751048255</v>
      </c>
      <c r="BZ80" s="8">
        <f t="shared" si="199"/>
        <v>482.40695856137523</v>
      </c>
      <c r="CB80">
        <f t="shared" si="141"/>
        <v>482.40695856137523</v>
      </c>
      <c r="CC80" s="17">
        <f t="shared" si="237"/>
        <v>74.775973018764532</v>
      </c>
      <c r="CD80" s="8">
        <f t="shared" si="142"/>
        <v>407.63098554261069</v>
      </c>
      <c r="CE80" s="8">
        <f t="shared" si="200"/>
        <v>460.73530835496393</v>
      </c>
      <c r="CG80">
        <f t="shared" si="143"/>
        <v>460.73530835496393</v>
      </c>
      <c r="CH80" s="17">
        <f t="shared" si="238"/>
        <v>71.416737206869541</v>
      </c>
      <c r="CI80" s="8">
        <f t="shared" si="144"/>
        <v>389.31857114809441</v>
      </c>
      <c r="CJ80" s="8">
        <f t="shared" si="201"/>
        <v>440.03723536242552</v>
      </c>
      <c r="CL80">
        <f t="shared" si="145"/>
        <v>440.03723536242552</v>
      </c>
      <c r="CM80" s="17">
        <f t="shared" si="239"/>
        <v>68.20841170458813</v>
      </c>
      <c r="CN80" s="8">
        <f t="shared" si="146"/>
        <v>371.8288236578374</v>
      </c>
      <c r="CO80" s="8">
        <f t="shared" si="202"/>
        <v>420.14760774178956</v>
      </c>
      <c r="CQ80">
        <f t="shared" si="147"/>
        <v>420.14760774178956</v>
      </c>
      <c r="CR80" s="17">
        <f t="shared" si="240"/>
        <v>65.125400085623838</v>
      </c>
      <c r="CS80" s="8">
        <f t="shared" si="148"/>
        <v>355.02220765616573</v>
      </c>
      <c r="CT80" s="8">
        <f t="shared" si="203"/>
        <v>401.27289661159716</v>
      </c>
      <c r="CV80">
        <f t="shared" si="149"/>
        <v>401.27289661159716</v>
      </c>
      <c r="CW80" s="17">
        <f t="shared" si="241"/>
        <v>62.199706612177231</v>
      </c>
      <c r="CX80" s="8">
        <f t="shared" si="150"/>
        <v>339.07318999941992</v>
      </c>
      <c r="CY80" s="8">
        <f t="shared" si="204"/>
        <v>680.93510489190805</v>
      </c>
      <c r="DA80">
        <f t="shared" si="151"/>
        <v>680.93510489190805</v>
      </c>
      <c r="DB80" s="17">
        <f t="shared" si="242"/>
        <v>105.5490268688751</v>
      </c>
      <c r="DC80" s="8">
        <f t="shared" si="152"/>
        <v>575.38607802303295</v>
      </c>
      <c r="DD80" s="8">
        <f t="shared" si="205"/>
        <v>662.8876008718529</v>
      </c>
      <c r="DF80">
        <f t="shared" si="153"/>
        <v>662.8876008718529</v>
      </c>
      <c r="DG80" s="17">
        <f t="shared" si="243"/>
        <v>102.75155546074244</v>
      </c>
      <c r="DH80" s="8">
        <f t="shared" si="154"/>
        <v>560.13604541111044</v>
      </c>
      <c r="DI80" s="8">
        <f t="shared" si="206"/>
        <v>645.31842789834525</v>
      </c>
      <c r="DK80">
        <f t="shared" si="155"/>
        <v>645.31842789834525</v>
      </c>
      <c r="DL80" s="17">
        <f t="shared" si="244"/>
        <v>100.02822823481091</v>
      </c>
      <c r="DM80" s="8">
        <f t="shared" si="156"/>
        <v>545.29019966353439</v>
      </c>
      <c r="DN80" s="8">
        <f t="shared" si="207"/>
        <v>628.21490828532762</v>
      </c>
      <c r="DP80">
        <f t="shared" si="157"/>
        <v>628.21490828532762</v>
      </c>
      <c r="DQ80" s="17">
        <f t="shared" si="245"/>
        <v>97.377080073675501</v>
      </c>
      <c r="DR80" s="8">
        <f t="shared" si="158"/>
        <v>530.83782821165209</v>
      </c>
      <c r="DS80" s="8">
        <f t="shared" si="208"/>
        <v>611.56470035613347</v>
      </c>
      <c r="DU80">
        <f t="shared" si="159"/>
        <v>611.56470035613347</v>
      </c>
      <c r="DV80" s="17">
        <f t="shared" si="246"/>
        <v>94.796197943402831</v>
      </c>
      <c r="DW80" s="8">
        <f t="shared" si="160"/>
        <v>516.76850241273064</v>
      </c>
      <c r="DX80" s="8">
        <f t="shared" si="209"/>
        <v>569.96891752705562</v>
      </c>
      <c r="DZ80">
        <f t="shared" si="161"/>
        <v>569.96891752705562</v>
      </c>
      <c r="EA80" s="17">
        <f t="shared" si="247"/>
        <v>88.348602030198791</v>
      </c>
      <c r="EB80" s="8">
        <f t="shared" si="162"/>
        <v>481.62031549685685</v>
      </c>
      <c r="EC80" s="8">
        <f t="shared" si="210"/>
        <v>569.63621322836093</v>
      </c>
      <c r="EE80">
        <f t="shared" si="163"/>
        <v>569.63621322836093</v>
      </c>
      <c r="EF80" s="17">
        <f t="shared" si="248"/>
        <v>88.297030867675318</v>
      </c>
      <c r="EG80" s="8">
        <f t="shared" si="164"/>
        <v>481.33918236068564</v>
      </c>
      <c r="EH80" s="8">
        <f t="shared" si="211"/>
        <v>569.30894165815971</v>
      </c>
      <c r="EJ80">
        <f t="shared" si="165"/>
        <v>569.30894165815971</v>
      </c>
      <c r="EK80" s="17">
        <f t="shared" si="249"/>
        <v>88.246301810664704</v>
      </c>
      <c r="EL80" s="8">
        <f t="shared" si="166"/>
        <v>481.06263984749501</v>
      </c>
      <c r="EM80" s="8">
        <f t="shared" si="212"/>
        <v>568.89210485215904</v>
      </c>
      <c r="EO80">
        <f t="shared" si="167"/>
        <v>568.89210485215904</v>
      </c>
      <c r="EP80" s="17">
        <f t="shared" si="250"/>
        <v>88.181689604713767</v>
      </c>
      <c r="EQ80" s="8">
        <f t="shared" si="168"/>
        <v>480.71041524744527</v>
      </c>
      <c r="ER80" s="8">
        <f t="shared" si="213"/>
        <v>568.57698382763249</v>
      </c>
      <c r="ET80">
        <f t="shared" si="169"/>
        <v>568.57698382763249</v>
      </c>
      <c r="EU80" s="17">
        <f t="shared" si="251"/>
        <v>88.132843955186004</v>
      </c>
      <c r="EV80" s="8">
        <f t="shared" si="170"/>
        <v>480.4441398724465</v>
      </c>
      <c r="EW80" s="8">
        <f t="shared" si="214"/>
        <v>513.85157637906718</v>
      </c>
      <c r="EY80">
        <f t="shared" si="171"/>
        <v>513.85157637906718</v>
      </c>
      <c r="EZ80" s="17">
        <f t="shared" si="252"/>
        <v>79.650077448213693</v>
      </c>
      <c r="FA80" s="8">
        <f t="shared" si="172"/>
        <v>434.20149893085352</v>
      </c>
      <c r="FB80" s="8">
        <f t="shared" si="215"/>
        <v>522.89258241093501</v>
      </c>
      <c r="FD80">
        <f t="shared" si="173"/>
        <v>522.89258241093501</v>
      </c>
      <c r="FE80" s="17">
        <f t="shared" si="253"/>
        <v>81.051487629189396</v>
      </c>
      <c r="FF80" s="8">
        <f t="shared" si="174"/>
        <v>441.8410947817456</v>
      </c>
      <c r="FG80" s="8">
        <f t="shared" si="216"/>
        <v>539.96341466568208</v>
      </c>
      <c r="FI80">
        <f t="shared" si="175"/>
        <v>539.96341466568208</v>
      </c>
      <c r="FJ80" s="17">
        <f t="shared" si="254"/>
        <v>83.697569053668715</v>
      </c>
      <c r="FK80" s="8">
        <f t="shared" si="176"/>
        <v>456.26584561201338</v>
      </c>
      <c r="FL80" s="8">
        <f t="shared" si="217"/>
        <v>534.90069605404983</v>
      </c>
      <c r="FN80">
        <f t="shared" si="177"/>
        <v>534.90069605404983</v>
      </c>
      <c r="FO80" s="17">
        <f t="shared" si="255"/>
        <v>82.912817292554053</v>
      </c>
      <c r="FP80" s="8">
        <f t="shared" si="178"/>
        <v>451.98787876149578</v>
      </c>
      <c r="FQ80" s="8">
        <f t="shared" si="218"/>
        <v>528.18559959914455</v>
      </c>
      <c r="FS80">
        <f t="shared" si="179"/>
        <v>528.18559959914455</v>
      </c>
      <c r="FT80" s="17">
        <f t="shared" si="256"/>
        <v>81.871937051464997</v>
      </c>
      <c r="FU80" s="8">
        <f t="shared" si="180"/>
        <v>446.31366254767954</v>
      </c>
      <c r="FV80" s="8">
        <f t="shared" si="219"/>
        <v>353.33015277227275</v>
      </c>
      <c r="FX80">
        <f t="shared" si="181"/>
        <v>353.33015277227275</v>
      </c>
      <c r="FY80" s="17">
        <f t="shared" si="257"/>
        <v>54.768293660618909</v>
      </c>
      <c r="FZ80" s="8">
        <f t="shared" si="182"/>
        <v>298.56185911165386</v>
      </c>
      <c r="GA80" s="8">
        <f t="shared" si="220"/>
        <v>349.58097151153885</v>
      </c>
      <c r="GC80">
        <f t="shared" si="183"/>
        <v>349.58097151153885</v>
      </c>
      <c r="GD80" s="17">
        <f t="shared" si="258"/>
        <v>54.187148070117594</v>
      </c>
      <c r="GE80" s="8">
        <f t="shared" si="184"/>
        <v>295.39382344142126</v>
      </c>
      <c r="GF80" s="8">
        <f t="shared" si="221"/>
        <v>360.29006231249565</v>
      </c>
    </row>
    <row r="81" spans="1:188" x14ac:dyDescent="0.3">
      <c r="A81" s="15">
        <v>95</v>
      </c>
      <c r="B81">
        <v>375</v>
      </c>
      <c r="C81">
        <v>75</v>
      </c>
      <c r="E81">
        <f t="shared" si="111"/>
        <v>75</v>
      </c>
      <c r="F81" s="15">
        <f t="shared" si="222"/>
        <v>11.625450000000001</v>
      </c>
      <c r="G81" s="8">
        <f t="shared" si="112"/>
        <v>63.374549999999999</v>
      </c>
      <c r="H81" s="8">
        <f t="shared" si="185"/>
        <v>217.16345799999999</v>
      </c>
      <c r="J81" s="7">
        <f t="shared" si="113"/>
        <v>217.16345799999999</v>
      </c>
      <c r="K81" s="15">
        <f t="shared" si="223"/>
        <v>33.661638970748001</v>
      </c>
      <c r="L81" s="8">
        <f t="shared" si="114"/>
        <v>183.50181902925198</v>
      </c>
      <c r="M81" s="8">
        <f t="shared" si="186"/>
        <v>183.50181902925198</v>
      </c>
      <c r="O81">
        <f t="shared" si="115"/>
        <v>183.50181902925198</v>
      </c>
      <c r="P81" s="15">
        <f t="shared" si="224"/>
        <v>28.443882960448232</v>
      </c>
      <c r="Q81" s="8">
        <f t="shared" si="116"/>
        <v>155.05793606880374</v>
      </c>
      <c r="R81" s="8">
        <f t="shared" si="187"/>
        <v>155.05793606880374</v>
      </c>
      <c r="T81">
        <f t="shared" si="117"/>
        <v>155.05793606880374</v>
      </c>
      <c r="U81" s="15">
        <f t="shared" si="225"/>
        <v>24.034910438280992</v>
      </c>
      <c r="V81" s="8">
        <f t="shared" si="118"/>
        <v>131.02302563052274</v>
      </c>
      <c r="W81" s="8">
        <f t="shared" si="188"/>
        <v>131.02302563052274</v>
      </c>
      <c r="Y81">
        <f t="shared" si="119"/>
        <v>131.02302563052274</v>
      </c>
      <c r="Z81" s="15">
        <f t="shared" si="226"/>
        <v>20.309355110884809</v>
      </c>
      <c r="AA81" s="8">
        <f t="shared" si="120"/>
        <v>110.71367051963793</v>
      </c>
      <c r="AB81" s="8">
        <f t="shared" si="189"/>
        <v>110.71367051963793</v>
      </c>
      <c r="AD81">
        <f t="shared" si="121"/>
        <v>110.71367051963793</v>
      </c>
      <c r="AE81" s="15">
        <f t="shared" si="227"/>
        <v>17.161283212566996</v>
      </c>
      <c r="AF81" s="8">
        <f t="shared" si="122"/>
        <v>93.55238730707093</v>
      </c>
      <c r="AG81" s="8">
        <f t="shared" si="190"/>
        <v>277.01699120887548</v>
      </c>
      <c r="AI81">
        <f t="shared" si="123"/>
        <v>277.01699120887548</v>
      </c>
      <c r="AJ81" s="15">
        <f t="shared" si="228"/>
        <v>42.939295739322951</v>
      </c>
      <c r="AK81" s="8">
        <f t="shared" si="124"/>
        <v>234.07769546955254</v>
      </c>
      <c r="AL81" s="8">
        <f t="shared" si="191"/>
        <v>234.07769546955254</v>
      </c>
      <c r="AN81">
        <f t="shared" si="125"/>
        <v>234.07769546955254</v>
      </c>
      <c r="AO81" s="15">
        <f t="shared" si="229"/>
        <v>36.283447263953462</v>
      </c>
      <c r="AP81" s="8">
        <f t="shared" si="126"/>
        <v>197.79424820559908</v>
      </c>
      <c r="AQ81" s="8">
        <f t="shared" si="192"/>
        <v>197.79424820559908</v>
      </c>
      <c r="AS81">
        <f t="shared" si="127"/>
        <v>197.79424820559908</v>
      </c>
      <c r="AT81" s="15">
        <f t="shared" si="230"/>
        <v>30.659295237357092</v>
      </c>
      <c r="AU81" s="8">
        <f t="shared" si="128"/>
        <v>167.13495296824198</v>
      </c>
      <c r="AV81" s="8">
        <f t="shared" si="193"/>
        <v>167.13495296824198</v>
      </c>
      <c r="AX81">
        <f t="shared" si="129"/>
        <v>167.13495296824198</v>
      </c>
      <c r="AY81" s="15">
        <f t="shared" si="231"/>
        <v>25.906920519795317</v>
      </c>
      <c r="AZ81" s="8">
        <f t="shared" si="130"/>
        <v>141.22803244844667</v>
      </c>
      <c r="BA81" s="8">
        <f t="shared" si="194"/>
        <v>141.22803244844667</v>
      </c>
      <c r="BC81">
        <f t="shared" si="131"/>
        <v>141.22803244844667</v>
      </c>
      <c r="BD81" s="15">
        <f t="shared" si="232"/>
        <v>21.891192397703925</v>
      </c>
      <c r="BE81" s="8">
        <f t="shared" si="132"/>
        <v>119.33684005074275</v>
      </c>
      <c r="BF81" s="8">
        <f t="shared" si="195"/>
        <v>326.62002482378756</v>
      </c>
      <c r="BH81">
        <f t="shared" si="133"/>
        <v>326.62002482378756</v>
      </c>
      <c r="BI81" s="15">
        <f t="shared" si="233"/>
        <v>50.628063567836016</v>
      </c>
      <c r="BJ81" s="8">
        <f t="shared" si="134"/>
        <v>275.99196125595154</v>
      </c>
      <c r="BK81" s="8">
        <f t="shared" si="196"/>
        <v>300.96500173395356</v>
      </c>
      <c r="BM81">
        <f t="shared" si="135"/>
        <v>300.96500173395356</v>
      </c>
      <c r="BN81" s="15">
        <f t="shared" si="234"/>
        <v>46.651381058773204</v>
      </c>
      <c r="BO81" s="8">
        <f t="shared" si="136"/>
        <v>254.31362067518035</v>
      </c>
      <c r="BP81" s="8">
        <f t="shared" si="197"/>
        <v>277.32510374275671</v>
      </c>
      <c r="BR81">
        <f t="shared" si="137"/>
        <v>277.32510374275671</v>
      </c>
      <c r="BS81" s="15">
        <f t="shared" si="235"/>
        <v>42.987055030749751</v>
      </c>
      <c r="BT81" s="8">
        <f t="shared" si="138"/>
        <v>234.33804871200695</v>
      </c>
      <c r="BU81" s="8">
        <f t="shared" si="198"/>
        <v>255.54204881907441</v>
      </c>
      <c r="BW81">
        <f t="shared" si="139"/>
        <v>255.54204881907441</v>
      </c>
      <c r="BX81" s="15">
        <f t="shared" si="236"/>
        <v>39.610550819249447</v>
      </c>
      <c r="BY81" s="8">
        <f t="shared" si="140"/>
        <v>215.93149799982496</v>
      </c>
      <c r="BZ81" s="8">
        <f t="shared" si="199"/>
        <v>235.46998751048255</v>
      </c>
      <c r="CB81">
        <f t="shared" si="141"/>
        <v>235.46998751048255</v>
      </c>
      <c r="CC81" s="15">
        <f t="shared" si="237"/>
        <v>36.49926088404986</v>
      </c>
      <c r="CD81" s="8">
        <f t="shared" si="142"/>
        <v>198.97072662643268</v>
      </c>
      <c r="CE81" s="8">
        <f t="shared" si="200"/>
        <v>407.63098554261069</v>
      </c>
      <c r="CG81">
        <f t="shared" si="143"/>
        <v>407.63098554261069</v>
      </c>
      <c r="CH81" s="15">
        <f t="shared" si="238"/>
        <v>63.185248545017913</v>
      </c>
      <c r="CI81" s="8">
        <f t="shared" si="144"/>
        <v>344.4457369975928</v>
      </c>
      <c r="CJ81" s="8">
        <f t="shared" si="201"/>
        <v>389.31857114809441</v>
      </c>
      <c r="CL81">
        <f t="shared" si="145"/>
        <v>389.31857114809441</v>
      </c>
      <c r="CM81" s="15">
        <f t="shared" si="239"/>
        <v>60.346714439381522</v>
      </c>
      <c r="CN81" s="8">
        <f t="shared" si="146"/>
        <v>328.97185670871289</v>
      </c>
      <c r="CO81" s="8">
        <f t="shared" si="202"/>
        <v>371.8288236578374</v>
      </c>
      <c r="CQ81">
        <f t="shared" si="147"/>
        <v>371.8288236578374</v>
      </c>
      <c r="CR81" s="15">
        <f t="shared" si="240"/>
        <v>57.635698639906749</v>
      </c>
      <c r="CS81" s="8">
        <f t="shared" si="148"/>
        <v>314.19312501793064</v>
      </c>
      <c r="CT81" s="8">
        <f t="shared" si="203"/>
        <v>355.02220765616573</v>
      </c>
      <c r="CV81">
        <f t="shared" si="149"/>
        <v>355.02220765616573</v>
      </c>
      <c r="CW81" s="15">
        <f t="shared" si="241"/>
        <v>55.030572319951631</v>
      </c>
      <c r="CX81" s="8">
        <f t="shared" si="150"/>
        <v>299.99163533621413</v>
      </c>
      <c r="CY81" s="8">
        <f t="shared" si="204"/>
        <v>339.07318999941992</v>
      </c>
      <c r="DA81">
        <f t="shared" si="151"/>
        <v>339.07318999941992</v>
      </c>
      <c r="DB81" s="15">
        <f t="shared" si="242"/>
        <v>52.55837888905009</v>
      </c>
      <c r="DC81" s="8">
        <f t="shared" si="152"/>
        <v>286.51481111036981</v>
      </c>
      <c r="DD81" s="8">
        <f t="shared" si="205"/>
        <v>575.38607802303295</v>
      </c>
      <c r="DF81">
        <f t="shared" si="153"/>
        <v>575.38607802303295</v>
      </c>
      <c r="DG81" s="15">
        <f t="shared" si="243"/>
        <v>89.188294410038253</v>
      </c>
      <c r="DH81" s="8">
        <f t="shared" si="154"/>
        <v>486.19778361299473</v>
      </c>
      <c r="DI81" s="8">
        <f t="shared" si="206"/>
        <v>560.13604541111044</v>
      </c>
      <c r="DK81">
        <f t="shared" si="155"/>
        <v>560.13604541111044</v>
      </c>
      <c r="DL81" s="15">
        <f t="shared" si="244"/>
        <v>86.824447854994588</v>
      </c>
      <c r="DM81" s="8">
        <f t="shared" si="156"/>
        <v>473.31159755611588</v>
      </c>
      <c r="DN81" s="8">
        <f t="shared" si="207"/>
        <v>545.29019966353439</v>
      </c>
      <c r="DP81">
        <f t="shared" si="157"/>
        <v>545.29019966353439</v>
      </c>
      <c r="DQ81" s="15">
        <f t="shared" si="245"/>
        <v>84.523252689045819</v>
      </c>
      <c r="DR81" s="8">
        <f t="shared" si="158"/>
        <v>460.76694697448858</v>
      </c>
      <c r="DS81" s="8">
        <f t="shared" si="208"/>
        <v>530.83782821165209</v>
      </c>
      <c r="DU81">
        <f t="shared" si="159"/>
        <v>530.83782821165209</v>
      </c>
      <c r="DV81" s="15">
        <f t="shared" si="246"/>
        <v>82.283048399775353</v>
      </c>
      <c r="DW81" s="8">
        <f t="shared" si="160"/>
        <v>448.55477981187676</v>
      </c>
      <c r="DX81" s="8">
        <f t="shared" si="209"/>
        <v>516.76850241273064</v>
      </c>
      <c r="DZ81">
        <f t="shared" si="161"/>
        <v>516.76850241273064</v>
      </c>
      <c r="EA81" s="15">
        <f t="shared" si="247"/>
        <v>80.102218484987731</v>
      </c>
      <c r="EB81" s="8">
        <f t="shared" si="162"/>
        <v>436.66628392774294</v>
      </c>
      <c r="EC81" s="8">
        <f t="shared" si="210"/>
        <v>481.62031549685685</v>
      </c>
      <c r="EE81">
        <f t="shared" si="163"/>
        <v>481.62031549685685</v>
      </c>
      <c r="EF81" s="15">
        <f t="shared" si="248"/>
        <v>74.654038623905791</v>
      </c>
      <c r="EG81" s="8">
        <f t="shared" si="164"/>
        <v>406.96627687295108</v>
      </c>
      <c r="EH81" s="8">
        <f t="shared" si="211"/>
        <v>481.33918236068564</v>
      </c>
      <c r="EJ81">
        <f t="shared" si="165"/>
        <v>481.33918236068564</v>
      </c>
      <c r="EK81" s="15">
        <f t="shared" si="249"/>
        <v>74.610461301000441</v>
      </c>
      <c r="EL81" s="8">
        <f t="shared" si="166"/>
        <v>406.7287210596852</v>
      </c>
      <c r="EM81" s="8">
        <f t="shared" si="212"/>
        <v>481.06263984749501</v>
      </c>
      <c r="EO81">
        <f t="shared" si="167"/>
        <v>481.06263984749501</v>
      </c>
      <c r="EP81" s="15">
        <f t="shared" si="250"/>
        <v>74.567595552200814</v>
      </c>
      <c r="EQ81" s="8">
        <f t="shared" si="168"/>
        <v>406.49504429529418</v>
      </c>
      <c r="ER81" s="8">
        <f t="shared" si="213"/>
        <v>480.71041524744527</v>
      </c>
      <c r="ET81">
        <f t="shared" si="169"/>
        <v>480.71041524744527</v>
      </c>
      <c r="EU81" s="15">
        <f t="shared" si="251"/>
        <v>74.512998625845498</v>
      </c>
      <c r="EV81" s="8">
        <f t="shared" si="170"/>
        <v>406.19741662159976</v>
      </c>
      <c r="EW81" s="8">
        <f t="shared" si="214"/>
        <v>480.4441398724465</v>
      </c>
      <c r="EY81">
        <f t="shared" si="171"/>
        <v>480.4441398724465</v>
      </c>
      <c r="EZ81" s="15">
        <f t="shared" si="252"/>
        <v>74.471724345068438</v>
      </c>
      <c r="FA81" s="8">
        <f t="shared" si="172"/>
        <v>405.97241552737808</v>
      </c>
      <c r="FB81" s="8">
        <f t="shared" si="215"/>
        <v>434.20149893085352</v>
      </c>
      <c r="FD81">
        <f t="shared" si="173"/>
        <v>434.20149893085352</v>
      </c>
      <c r="FE81" s="15">
        <f t="shared" si="253"/>
        <v>67.303837543275876</v>
      </c>
      <c r="FF81" s="8">
        <f t="shared" si="174"/>
        <v>366.89766138757761</v>
      </c>
      <c r="FG81" s="8">
        <f t="shared" si="216"/>
        <v>441.8410947817456</v>
      </c>
      <c r="FI81">
        <f t="shared" si="175"/>
        <v>441.8410947817456</v>
      </c>
      <c r="FJ81" s="15">
        <f t="shared" si="254"/>
        <v>68.488020737739262</v>
      </c>
      <c r="FK81" s="8">
        <f t="shared" si="176"/>
        <v>373.35307404400635</v>
      </c>
      <c r="FL81" s="8">
        <f t="shared" si="217"/>
        <v>456.26584561201338</v>
      </c>
      <c r="FN81">
        <f t="shared" si="177"/>
        <v>456.26584561201338</v>
      </c>
      <c r="FO81" s="15">
        <f t="shared" si="255"/>
        <v>70.723943664935746</v>
      </c>
      <c r="FP81" s="8">
        <f t="shared" si="178"/>
        <v>385.54190194707763</v>
      </c>
      <c r="FQ81" s="8">
        <f t="shared" si="218"/>
        <v>451.98787876149578</v>
      </c>
      <c r="FS81">
        <f t="shared" si="179"/>
        <v>451.98787876149578</v>
      </c>
      <c r="FT81" s="15">
        <f t="shared" si="256"/>
        <v>70.060833135304421</v>
      </c>
      <c r="FU81" s="8">
        <f t="shared" si="180"/>
        <v>381.92704562619133</v>
      </c>
      <c r="FV81" s="8">
        <f t="shared" si="219"/>
        <v>446.31366254767954</v>
      </c>
      <c r="FX81">
        <f t="shared" si="181"/>
        <v>446.31366254767954</v>
      </c>
      <c r="FY81" s="15">
        <f t="shared" si="257"/>
        <v>69.181295576865622</v>
      </c>
      <c r="FZ81" s="8">
        <f t="shared" si="182"/>
        <v>377.13236697081391</v>
      </c>
      <c r="GA81" s="8">
        <f t="shared" si="220"/>
        <v>298.56185911165386</v>
      </c>
      <c r="GC81">
        <f t="shared" si="183"/>
        <v>298.56185911165386</v>
      </c>
      <c r="GD81" s="15">
        <f t="shared" si="258"/>
        <v>46.278879533461023</v>
      </c>
      <c r="GE81" s="8">
        <f t="shared" si="184"/>
        <v>252.28297957819285</v>
      </c>
      <c r="GF81" s="8">
        <f t="shared" si="221"/>
        <v>295.39382344142126</v>
      </c>
    </row>
    <row r="82" spans="1:188" x14ac:dyDescent="0.3">
      <c r="A82" s="15">
        <v>96</v>
      </c>
      <c r="C82">
        <v>75</v>
      </c>
      <c r="E82">
        <f t="shared" si="111"/>
        <v>75</v>
      </c>
      <c r="F82" s="15">
        <f t="shared" si="222"/>
        <v>11.625450000000001</v>
      </c>
      <c r="G82" s="8">
        <f t="shared" si="112"/>
        <v>63.374549999999999</v>
      </c>
      <c r="H82" s="8">
        <f t="shared" si="185"/>
        <v>63.374549999999999</v>
      </c>
      <c r="J82" s="7">
        <f t="shared" si="113"/>
        <v>63.374549999999999</v>
      </c>
      <c r="K82" s="15">
        <f t="shared" si="223"/>
        <v>9.8234354973000002</v>
      </c>
      <c r="L82" s="8">
        <f t="shared" si="114"/>
        <v>53.551114502700003</v>
      </c>
      <c r="M82" s="8">
        <f t="shared" si="186"/>
        <v>183.50181902925198</v>
      </c>
      <c r="O82">
        <f t="shared" si="115"/>
        <v>183.50181902925198</v>
      </c>
      <c r="P82" s="15">
        <f t="shared" si="224"/>
        <v>28.443882960448232</v>
      </c>
      <c r="Q82" s="8">
        <f t="shared" si="116"/>
        <v>155.05793606880374</v>
      </c>
      <c r="R82" s="8">
        <f t="shared" si="187"/>
        <v>155.05793606880374</v>
      </c>
      <c r="T82">
        <f t="shared" si="117"/>
        <v>155.05793606880374</v>
      </c>
      <c r="U82" s="15">
        <f t="shared" si="225"/>
        <v>24.034910438280992</v>
      </c>
      <c r="V82" s="8">
        <f t="shared" si="118"/>
        <v>131.02302563052274</v>
      </c>
      <c r="W82" s="8">
        <f t="shared" si="188"/>
        <v>131.02302563052274</v>
      </c>
      <c r="Y82">
        <f t="shared" si="119"/>
        <v>131.02302563052274</v>
      </c>
      <c r="Z82" s="15">
        <f t="shared" si="226"/>
        <v>20.309355110884809</v>
      </c>
      <c r="AA82" s="8">
        <f t="shared" si="120"/>
        <v>110.71367051963793</v>
      </c>
      <c r="AB82" s="8">
        <f t="shared" si="189"/>
        <v>110.71367051963793</v>
      </c>
      <c r="AD82">
        <f t="shared" si="121"/>
        <v>110.71367051963793</v>
      </c>
      <c r="AE82" s="15">
        <f t="shared" si="227"/>
        <v>17.161283212566996</v>
      </c>
      <c r="AF82" s="8">
        <f t="shared" si="122"/>
        <v>93.55238730707093</v>
      </c>
      <c r="AG82" s="8">
        <f t="shared" si="190"/>
        <v>93.55238730707093</v>
      </c>
      <c r="AI82">
        <f t="shared" si="123"/>
        <v>93.55238730707093</v>
      </c>
      <c r="AJ82" s="15">
        <f t="shared" si="228"/>
        <v>14.501181346919838</v>
      </c>
      <c r="AK82" s="8">
        <f t="shared" si="124"/>
        <v>79.051205960151094</v>
      </c>
      <c r="AL82" s="8">
        <f t="shared" si="191"/>
        <v>234.07769546955254</v>
      </c>
      <c r="AN82">
        <f t="shared" si="125"/>
        <v>234.07769546955254</v>
      </c>
      <c r="AO82" s="15">
        <f t="shared" si="229"/>
        <v>36.283447263953462</v>
      </c>
      <c r="AP82" s="8">
        <f t="shared" si="126"/>
        <v>197.79424820559908</v>
      </c>
      <c r="AQ82" s="8">
        <f t="shared" si="192"/>
        <v>197.79424820559908</v>
      </c>
      <c r="AS82">
        <f t="shared" si="127"/>
        <v>197.79424820559908</v>
      </c>
      <c r="AT82" s="15">
        <f t="shared" si="230"/>
        <v>30.659295237357092</v>
      </c>
      <c r="AU82" s="8">
        <f t="shared" si="128"/>
        <v>167.13495296824198</v>
      </c>
      <c r="AV82" s="8">
        <f t="shared" si="193"/>
        <v>167.13495296824198</v>
      </c>
      <c r="AX82">
        <f t="shared" si="129"/>
        <v>167.13495296824198</v>
      </c>
      <c r="AY82" s="15">
        <f t="shared" si="231"/>
        <v>25.906920519795317</v>
      </c>
      <c r="AZ82" s="8">
        <f t="shared" si="130"/>
        <v>141.22803244844667</v>
      </c>
      <c r="BA82" s="8">
        <f t="shared" si="194"/>
        <v>141.22803244844667</v>
      </c>
      <c r="BC82">
        <f t="shared" si="131"/>
        <v>141.22803244844667</v>
      </c>
      <c r="BD82" s="15">
        <f t="shared" si="232"/>
        <v>21.891192397703925</v>
      </c>
      <c r="BE82" s="8">
        <f t="shared" si="132"/>
        <v>119.33684005074275</v>
      </c>
      <c r="BF82" s="8">
        <f t="shared" si="195"/>
        <v>119.33684005074275</v>
      </c>
      <c r="BH82">
        <f t="shared" si="133"/>
        <v>119.33684005074275</v>
      </c>
      <c r="BI82" s="15">
        <f t="shared" si="233"/>
        <v>18.497926228905431</v>
      </c>
      <c r="BJ82" s="8">
        <f t="shared" si="134"/>
        <v>100.83891382183732</v>
      </c>
      <c r="BK82" s="8">
        <f t="shared" si="196"/>
        <v>275.99196125595154</v>
      </c>
      <c r="BM82">
        <f t="shared" si="135"/>
        <v>275.99196125595154</v>
      </c>
      <c r="BN82" s="15">
        <f t="shared" si="234"/>
        <v>42.780409946440024</v>
      </c>
      <c r="BO82" s="8">
        <f t="shared" si="136"/>
        <v>233.21155130951152</v>
      </c>
      <c r="BP82" s="8">
        <f t="shared" si="197"/>
        <v>254.31362067518035</v>
      </c>
      <c r="BR82">
        <f t="shared" si="137"/>
        <v>254.31362067518035</v>
      </c>
      <c r="BS82" s="15">
        <f t="shared" si="235"/>
        <v>39.420137086377004</v>
      </c>
      <c r="BT82" s="8">
        <f t="shared" si="138"/>
        <v>214.89348358880335</v>
      </c>
      <c r="BU82" s="8">
        <f t="shared" si="198"/>
        <v>234.33804871200695</v>
      </c>
      <c r="BW82">
        <f t="shared" si="139"/>
        <v>234.33804871200695</v>
      </c>
      <c r="BX82" s="15">
        <f t="shared" si="236"/>
        <v>36.323803578653347</v>
      </c>
      <c r="BY82" s="8">
        <f t="shared" si="140"/>
        <v>198.0142451333536</v>
      </c>
      <c r="BZ82" s="8">
        <f t="shared" si="199"/>
        <v>215.93149799982496</v>
      </c>
      <c r="CB82">
        <f t="shared" si="141"/>
        <v>215.93149799982496</v>
      </c>
      <c r="CC82" s="15">
        <f t="shared" si="237"/>
        <v>33.470677778960869</v>
      </c>
      <c r="CD82" s="8">
        <f t="shared" si="142"/>
        <v>182.46082022086409</v>
      </c>
      <c r="CE82" s="8">
        <f t="shared" si="200"/>
        <v>198.97072662643268</v>
      </c>
      <c r="CG82">
        <f t="shared" si="143"/>
        <v>198.97072662643268</v>
      </c>
      <c r="CH82" s="15">
        <f t="shared" si="238"/>
        <v>30.841656451456824</v>
      </c>
      <c r="CI82" s="8">
        <f t="shared" si="144"/>
        <v>168.12907017497585</v>
      </c>
      <c r="CJ82" s="8">
        <f t="shared" si="201"/>
        <v>344.4457369975928</v>
      </c>
      <c r="CL82">
        <f t="shared" si="145"/>
        <v>344.4457369975928</v>
      </c>
      <c r="CM82" s="15">
        <f t="shared" si="239"/>
        <v>53.391155909048869</v>
      </c>
      <c r="CN82" s="8">
        <f t="shared" si="146"/>
        <v>291.05458108854396</v>
      </c>
      <c r="CO82" s="8">
        <f t="shared" si="202"/>
        <v>328.97185670871289</v>
      </c>
      <c r="CQ82">
        <f t="shared" si="147"/>
        <v>328.97185670871289</v>
      </c>
      <c r="CR82" s="15">
        <f t="shared" si="240"/>
        <v>50.992611620990751</v>
      </c>
      <c r="CS82" s="8">
        <f t="shared" si="148"/>
        <v>277.97924508772212</v>
      </c>
      <c r="CT82" s="8">
        <f t="shared" si="203"/>
        <v>314.19312501793064</v>
      </c>
      <c r="CV82">
        <f t="shared" si="149"/>
        <v>314.19312501793064</v>
      </c>
      <c r="CW82" s="15">
        <f t="shared" si="241"/>
        <v>48.701819536529356</v>
      </c>
      <c r="CX82" s="8">
        <f t="shared" si="150"/>
        <v>265.4913054814013</v>
      </c>
      <c r="CY82" s="8">
        <f t="shared" si="204"/>
        <v>299.99163533621413</v>
      </c>
      <c r="DA82">
        <f t="shared" si="151"/>
        <v>299.99163533621413</v>
      </c>
      <c r="DB82" s="15">
        <f t="shared" si="242"/>
        <v>46.500503426925206</v>
      </c>
      <c r="DC82" s="8">
        <f t="shared" si="152"/>
        <v>253.49113190928892</v>
      </c>
      <c r="DD82" s="8">
        <f t="shared" si="205"/>
        <v>286.51481111036981</v>
      </c>
      <c r="DF82">
        <f t="shared" si="153"/>
        <v>286.51481111036981</v>
      </c>
      <c r="DG82" s="15">
        <f t="shared" si="243"/>
        <v>44.411514810973983</v>
      </c>
      <c r="DH82" s="8">
        <f t="shared" si="154"/>
        <v>242.10329629939582</v>
      </c>
      <c r="DI82" s="8">
        <f t="shared" si="206"/>
        <v>486.19778361299473</v>
      </c>
      <c r="DK82">
        <f t="shared" si="155"/>
        <v>486.19778361299473</v>
      </c>
      <c r="DL82" s="15">
        <f t="shared" si="244"/>
        <v>75.363573646715864</v>
      </c>
      <c r="DM82" s="8">
        <f t="shared" si="156"/>
        <v>410.83420996627888</v>
      </c>
      <c r="DN82" s="8">
        <f t="shared" si="207"/>
        <v>473.31159755611588</v>
      </c>
      <c r="DP82">
        <f t="shared" si="157"/>
        <v>473.31159755611588</v>
      </c>
      <c r="DQ82" s="15">
        <f t="shared" si="245"/>
        <v>73.366137490783302</v>
      </c>
      <c r="DR82" s="8">
        <f t="shared" si="158"/>
        <v>399.94546006533255</v>
      </c>
      <c r="DS82" s="8">
        <f t="shared" si="208"/>
        <v>460.76694697448858</v>
      </c>
      <c r="DU82">
        <f t="shared" si="159"/>
        <v>460.76694697448858</v>
      </c>
      <c r="DV82" s="15">
        <f t="shared" si="246"/>
        <v>71.421641382727572</v>
      </c>
      <c r="DW82" s="8">
        <f t="shared" si="160"/>
        <v>389.34530559176102</v>
      </c>
      <c r="DX82" s="8">
        <f t="shared" si="209"/>
        <v>448.55477981187676</v>
      </c>
      <c r="DZ82">
        <f t="shared" si="161"/>
        <v>448.55477981187676</v>
      </c>
      <c r="EA82" s="15">
        <f t="shared" si="247"/>
        <v>69.528682199519764</v>
      </c>
      <c r="EB82" s="8">
        <f t="shared" si="162"/>
        <v>379.02609761235698</v>
      </c>
      <c r="EC82" s="8">
        <f t="shared" si="210"/>
        <v>436.66628392774294</v>
      </c>
      <c r="EE82">
        <f t="shared" si="163"/>
        <v>436.66628392774294</v>
      </c>
      <c r="EF82" s="15">
        <f t="shared" si="248"/>
        <v>67.68589400650373</v>
      </c>
      <c r="EG82" s="8">
        <f t="shared" si="164"/>
        <v>368.98038992123918</v>
      </c>
      <c r="EH82" s="8">
        <f t="shared" si="211"/>
        <v>406.96627687295108</v>
      </c>
      <c r="EJ82">
        <f t="shared" si="165"/>
        <v>406.96627687295108</v>
      </c>
      <c r="EK82" s="15">
        <f t="shared" si="249"/>
        <v>63.082214712968657</v>
      </c>
      <c r="EL82" s="8">
        <f t="shared" si="166"/>
        <v>343.88406215998242</v>
      </c>
      <c r="EM82" s="8">
        <f t="shared" si="212"/>
        <v>406.7287210596852</v>
      </c>
      <c r="EO82">
        <f t="shared" si="167"/>
        <v>406.7287210596852</v>
      </c>
      <c r="EP82" s="15">
        <f t="shared" si="250"/>
        <v>63.045392136577568</v>
      </c>
      <c r="EQ82" s="8">
        <f t="shared" si="168"/>
        <v>343.68332892310764</v>
      </c>
      <c r="ER82" s="8">
        <f t="shared" si="213"/>
        <v>406.49504429529418</v>
      </c>
      <c r="ET82">
        <f t="shared" si="169"/>
        <v>406.49504429529418</v>
      </c>
      <c r="EU82" s="15">
        <f t="shared" si="251"/>
        <v>63.009170836036368</v>
      </c>
      <c r="EV82" s="8">
        <f t="shared" si="170"/>
        <v>343.48587345925779</v>
      </c>
      <c r="EW82" s="8">
        <f t="shared" si="214"/>
        <v>406.19741662159976</v>
      </c>
      <c r="EY82">
        <f t="shared" si="171"/>
        <v>406.19741662159976</v>
      </c>
      <c r="EZ82" s="15">
        <f t="shared" si="252"/>
        <v>62.963036760847693</v>
      </c>
      <c r="FA82" s="8">
        <f t="shared" si="172"/>
        <v>343.23437986075209</v>
      </c>
      <c r="FB82" s="8">
        <f t="shared" si="215"/>
        <v>405.97241552737808</v>
      </c>
      <c r="FD82">
        <f t="shared" si="173"/>
        <v>405.97241552737808</v>
      </c>
      <c r="FE82" s="15">
        <f t="shared" si="253"/>
        <v>62.928160241236768</v>
      </c>
      <c r="FF82" s="8">
        <f t="shared" si="174"/>
        <v>343.04425528614132</v>
      </c>
      <c r="FG82" s="8">
        <f t="shared" si="216"/>
        <v>366.89766138757761</v>
      </c>
      <c r="FI82">
        <f t="shared" si="175"/>
        <v>366.89766138757761</v>
      </c>
      <c r="FJ82" s="15">
        <f t="shared" si="254"/>
        <v>56.871338901042854</v>
      </c>
      <c r="FK82" s="8">
        <f t="shared" si="176"/>
        <v>310.02632248653475</v>
      </c>
      <c r="FL82" s="8">
        <f t="shared" si="217"/>
        <v>373.35307404400635</v>
      </c>
      <c r="FN82">
        <f t="shared" si="177"/>
        <v>373.35307404400635</v>
      </c>
      <c r="FO82" s="15">
        <f t="shared" si="255"/>
        <v>57.871966595265249</v>
      </c>
      <c r="FP82" s="8">
        <f t="shared" si="178"/>
        <v>315.48110744874111</v>
      </c>
      <c r="FQ82" s="8">
        <f t="shared" si="218"/>
        <v>385.54190194707763</v>
      </c>
      <c r="FS82">
        <f t="shared" si="179"/>
        <v>385.54190194707763</v>
      </c>
      <c r="FT82" s="15">
        <f t="shared" si="256"/>
        <v>59.761308053208715</v>
      </c>
      <c r="FU82" s="8">
        <f t="shared" si="180"/>
        <v>325.78059389386891</v>
      </c>
      <c r="FV82" s="8">
        <f t="shared" si="219"/>
        <v>381.92704562619133</v>
      </c>
      <c r="FX82">
        <f t="shared" si="181"/>
        <v>381.92704562619133</v>
      </c>
      <c r="FY82" s="15">
        <f t="shared" si="257"/>
        <v>59.200983634333419</v>
      </c>
      <c r="FZ82" s="8">
        <f t="shared" si="182"/>
        <v>322.72606199185793</v>
      </c>
      <c r="GA82" s="8">
        <f t="shared" si="220"/>
        <v>377.13236697081391</v>
      </c>
      <c r="GC82">
        <f t="shared" si="183"/>
        <v>377.13236697081391</v>
      </c>
      <c r="GD82" s="15">
        <f t="shared" si="258"/>
        <v>58.45777967467798</v>
      </c>
      <c r="GE82" s="8">
        <f t="shared" si="184"/>
        <v>318.67458729613594</v>
      </c>
      <c r="GF82" s="8">
        <f t="shared" si="221"/>
        <v>252.28297957819285</v>
      </c>
    </row>
    <row r="83" spans="1:188" x14ac:dyDescent="0.3">
      <c r="A83" s="15">
        <v>97</v>
      </c>
      <c r="C83">
        <v>75</v>
      </c>
      <c r="E83">
        <f t="shared" si="111"/>
        <v>75</v>
      </c>
      <c r="F83" s="15">
        <f t="shared" si="222"/>
        <v>11.625450000000001</v>
      </c>
      <c r="G83" s="8">
        <f t="shared" si="112"/>
        <v>63.374549999999999</v>
      </c>
      <c r="H83" s="8">
        <f t="shared" si="185"/>
        <v>63.374549999999999</v>
      </c>
      <c r="J83" s="7">
        <f t="shared" si="113"/>
        <v>63.374549999999999</v>
      </c>
      <c r="K83" s="15">
        <f t="shared" si="223"/>
        <v>9.8234354973000002</v>
      </c>
      <c r="L83" s="8">
        <f t="shared" si="114"/>
        <v>53.551114502700003</v>
      </c>
      <c r="M83" s="8">
        <f t="shared" si="186"/>
        <v>53.551114502700003</v>
      </c>
      <c r="O83">
        <f t="shared" si="115"/>
        <v>53.551114502700003</v>
      </c>
      <c r="P83" s="15">
        <f t="shared" si="224"/>
        <v>8.3007440546055165</v>
      </c>
      <c r="Q83" s="8">
        <f t="shared" si="116"/>
        <v>45.250370448094486</v>
      </c>
      <c r="R83" s="8">
        <f t="shared" si="187"/>
        <v>155.05793606880374</v>
      </c>
      <c r="T83">
        <f t="shared" si="117"/>
        <v>155.05793606880374</v>
      </c>
      <c r="U83" s="15">
        <f t="shared" si="225"/>
        <v>24.034910438280992</v>
      </c>
      <c r="V83" s="8">
        <f t="shared" si="118"/>
        <v>131.02302563052274</v>
      </c>
      <c r="W83" s="8">
        <f t="shared" si="188"/>
        <v>131.02302563052274</v>
      </c>
      <c r="Y83">
        <f t="shared" si="119"/>
        <v>131.02302563052274</v>
      </c>
      <c r="Z83" s="15">
        <f t="shared" si="226"/>
        <v>20.309355110884809</v>
      </c>
      <c r="AA83" s="8">
        <f t="shared" si="120"/>
        <v>110.71367051963793</v>
      </c>
      <c r="AB83" s="8">
        <f t="shared" si="189"/>
        <v>110.71367051963793</v>
      </c>
      <c r="AD83">
        <f t="shared" si="121"/>
        <v>110.71367051963793</v>
      </c>
      <c r="AE83" s="15">
        <f t="shared" si="227"/>
        <v>17.161283212566996</v>
      </c>
      <c r="AF83" s="8">
        <f t="shared" si="122"/>
        <v>93.55238730707093</v>
      </c>
      <c r="AG83" s="8">
        <f t="shared" si="190"/>
        <v>93.55238730707093</v>
      </c>
      <c r="AI83">
        <f t="shared" si="123"/>
        <v>93.55238730707093</v>
      </c>
      <c r="AJ83" s="15">
        <f t="shared" si="228"/>
        <v>14.501181346919838</v>
      </c>
      <c r="AK83" s="8">
        <f t="shared" si="124"/>
        <v>79.051205960151094</v>
      </c>
      <c r="AL83" s="8">
        <f t="shared" si="191"/>
        <v>79.051205960151094</v>
      </c>
      <c r="AN83">
        <f t="shared" si="125"/>
        <v>79.051205960151094</v>
      </c>
      <c r="AO83" s="15">
        <f t="shared" si="229"/>
        <v>12.253411231059181</v>
      </c>
      <c r="AP83" s="8">
        <f t="shared" si="126"/>
        <v>66.797794729091919</v>
      </c>
      <c r="AQ83" s="8">
        <f t="shared" si="192"/>
        <v>197.79424820559908</v>
      </c>
      <c r="AS83">
        <f t="shared" si="127"/>
        <v>197.79424820559908</v>
      </c>
      <c r="AT83" s="15">
        <f t="shared" si="230"/>
        <v>30.659295237357092</v>
      </c>
      <c r="AU83" s="8">
        <f t="shared" si="128"/>
        <v>167.13495296824198</v>
      </c>
      <c r="AV83" s="8">
        <f t="shared" si="193"/>
        <v>167.13495296824198</v>
      </c>
      <c r="AX83">
        <f t="shared" si="129"/>
        <v>167.13495296824198</v>
      </c>
      <c r="AY83" s="15">
        <f t="shared" si="231"/>
        <v>25.906920519795317</v>
      </c>
      <c r="AZ83" s="8">
        <f t="shared" si="130"/>
        <v>141.22803244844667</v>
      </c>
      <c r="BA83" s="8">
        <f t="shared" si="194"/>
        <v>141.22803244844667</v>
      </c>
      <c r="BC83">
        <f t="shared" si="131"/>
        <v>141.22803244844667</v>
      </c>
      <c r="BD83" s="15">
        <f t="shared" si="232"/>
        <v>21.891192397703925</v>
      </c>
      <c r="BE83" s="8">
        <f t="shared" si="132"/>
        <v>119.33684005074275</v>
      </c>
      <c r="BF83" s="8">
        <f t="shared" si="195"/>
        <v>119.33684005074275</v>
      </c>
      <c r="BH83">
        <f t="shared" si="133"/>
        <v>119.33684005074275</v>
      </c>
      <c r="BI83" s="15">
        <f t="shared" si="233"/>
        <v>18.497926228905431</v>
      </c>
      <c r="BJ83" s="8">
        <f t="shared" si="134"/>
        <v>100.83891382183732</v>
      </c>
      <c r="BK83" s="8">
        <f t="shared" si="196"/>
        <v>100.83891382183732</v>
      </c>
      <c r="BM83">
        <f t="shared" si="135"/>
        <v>100.83891382183732</v>
      </c>
      <c r="BN83" s="15">
        <f t="shared" si="234"/>
        <v>15.630636675867716</v>
      </c>
      <c r="BO83" s="8">
        <f t="shared" si="136"/>
        <v>85.208277145969603</v>
      </c>
      <c r="BP83" s="8">
        <f t="shared" si="197"/>
        <v>233.21155130951152</v>
      </c>
      <c r="BR83">
        <f t="shared" si="137"/>
        <v>233.21155130951152</v>
      </c>
      <c r="BS83" s="15">
        <f t="shared" si="235"/>
        <v>36.149189722282145</v>
      </c>
      <c r="BT83" s="8">
        <f t="shared" si="138"/>
        <v>197.06236158722936</v>
      </c>
      <c r="BU83" s="8">
        <f t="shared" si="198"/>
        <v>214.89348358880335</v>
      </c>
      <c r="BW83">
        <f t="shared" si="139"/>
        <v>214.89348358880335</v>
      </c>
      <c r="BX83" s="15">
        <f t="shared" si="236"/>
        <v>33.309779317166054</v>
      </c>
      <c r="BY83" s="8">
        <f t="shared" si="140"/>
        <v>181.58370427163729</v>
      </c>
      <c r="BZ83" s="8">
        <f t="shared" si="199"/>
        <v>198.0142451333536</v>
      </c>
      <c r="CB83">
        <f t="shared" si="141"/>
        <v>198.0142451333536</v>
      </c>
      <c r="CC83" s="15">
        <f t="shared" si="237"/>
        <v>30.693396081140609</v>
      </c>
      <c r="CD83" s="8">
        <f t="shared" si="142"/>
        <v>167.32084905221299</v>
      </c>
      <c r="CE83" s="8">
        <f t="shared" si="200"/>
        <v>182.46082022086409</v>
      </c>
      <c r="CG83">
        <f t="shared" si="143"/>
        <v>182.46082022086409</v>
      </c>
      <c r="CH83" s="15">
        <f t="shared" si="238"/>
        <v>28.28252189915526</v>
      </c>
      <c r="CI83" s="8">
        <f t="shared" si="144"/>
        <v>154.17829832170884</v>
      </c>
      <c r="CJ83" s="8">
        <f t="shared" si="201"/>
        <v>168.12907017497585</v>
      </c>
      <c r="CL83">
        <f t="shared" si="145"/>
        <v>168.12907017497585</v>
      </c>
      <c r="CM83" s="15">
        <f t="shared" si="239"/>
        <v>26.061014651542308</v>
      </c>
      <c r="CN83" s="8">
        <f t="shared" si="146"/>
        <v>142.06805552343354</v>
      </c>
      <c r="CO83" s="8">
        <f t="shared" si="202"/>
        <v>291.05458108854396</v>
      </c>
      <c r="CQ83">
        <f t="shared" si="147"/>
        <v>291.05458108854396</v>
      </c>
      <c r="CR83" s="15">
        <f t="shared" si="240"/>
        <v>45.115206396210844</v>
      </c>
      <c r="CS83" s="8">
        <f t="shared" si="148"/>
        <v>245.9393746923331</v>
      </c>
      <c r="CT83" s="8">
        <f t="shared" si="203"/>
        <v>277.97924508772212</v>
      </c>
      <c r="CV83">
        <f t="shared" si="149"/>
        <v>277.97924508772212</v>
      </c>
      <c r="CW83" s="15">
        <f t="shared" si="241"/>
        <v>43.088450864067454</v>
      </c>
      <c r="CX83" s="8">
        <f t="shared" si="150"/>
        <v>234.89079422365467</v>
      </c>
      <c r="CY83" s="8">
        <f t="shared" si="204"/>
        <v>265.4913054814013</v>
      </c>
      <c r="DA83">
        <f t="shared" si="151"/>
        <v>265.4913054814013</v>
      </c>
      <c r="DB83" s="15">
        <f t="shared" si="242"/>
        <v>41.152745297450089</v>
      </c>
      <c r="DC83" s="8">
        <f t="shared" si="152"/>
        <v>224.33856018395122</v>
      </c>
      <c r="DD83" s="8">
        <f t="shared" si="205"/>
        <v>253.49113190928892</v>
      </c>
      <c r="DF83">
        <f t="shared" si="153"/>
        <v>253.49113190928892</v>
      </c>
      <c r="DG83" s="15">
        <f t="shared" si="243"/>
        <v>39.292646392731243</v>
      </c>
      <c r="DH83" s="8">
        <f t="shared" si="154"/>
        <v>214.1984855165577</v>
      </c>
      <c r="DI83" s="8">
        <f t="shared" si="206"/>
        <v>242.10329629939582</v>
      </c>
      <c r="DK83">
        <f t="shared" si="155"/>
        <v>242.10329629939582</v>
      </c>
      <c r="DL83" s="15">
        <f t="shared" si="244"/>
        <v>37.527463546184151</v>
      </c>
      <c r="DM83" s="8">
        <f t="shared" si="156"/>
        <v>204.57583275321167</v>
      </c>
      <c r="DN83" s="8">
        <f t="shared" si="207"/>
        <v>410.83420996627888</v>
      </c>
      <c r="DP83">
        <f t="shared" si="157"/>
        <v>410.83420996627888</v>
      </c>
      <c r="DQ83" s="15">
        <f t="shared" si="245"/>
        <v>63.681767550033022</v>
      </c>
      <c r="DR83" s="8">
        <f t="shared" si="158"/>
        <v>347.15244241624583</v>
      </c>
      <c r="DS83" s="8">
        <f t="shared" si="208"/>
        <v>399.94546006533255</v>
      </c>
      <c r="DU83">
        <f t="shared" si="159"/>
        <v>399.94546006533255</v>
      </c>
      <c r="DV83" s="15">
        <f t="shared" si="246"/>
        <v>61.993945982886942</v>
      </c>
      <c r="DW83" s="8">
        <f t="shared" si="160"/>
        <v>337.95151408244561</v>
      </c>
      <c r="DX83" s="8">
        <f t="shared" si="209"/>
        <v>389.34530559176102</v>
      </c>
      <c r="DZ83">
        <f t="shared" si="161"/>
        <v>389.34530559176102</v>
      </c>
      <c r="EA83" s="15">
        <f t="shared" si="247"/>
        <v>60.350858438556507</v>
      </c>
      <c r="EB83" s="8">
        <f t="shared" si="162"/>
        <v>328.99444715320453</v>
      </c>
      <c r="EC83" s="8">
        <f t="shared" si="210"/>
        <v>379.02609761235698</v>
      </c>
      <c r="EE83">
        <f t="shared" si="163"/>
        <v>379.02609761235698</v>
      </c>
      <c r="EF83" s="15">
        <f t="shared" si="248"/>
        <v>58.751319286501008</v>
      </c>
      <c r="EG83" s="8">
        <f t="shared" si="164"/>
        <v>320.27477832585595</v>
      </c>
      <c r="EH83" s="8">
        <f t="shared" si="211"/>
        <v>368.98038992123918</v>
      </c>
      <c r="EJ83">
        <f t="shared" si="165"/>
        <v>368.98038992123918</v>
      </c>
      <c r="EK83" s="15">
        <f t="shared" si="249"/>
        <v>57.194174320131602</v>
      </c>
      <c r="EL83" s="8">
        <f t="shared" si="166"/>
        <v>311.78621560110759</v>
      </c>
      <c r="EM83" s="8">
        <f t="shared" si="212"/>
        <v>343.88406215998242</v>
      </c>
      <c r="EO83">
        <f t="shared" si="167"/>
        <v>343.88406215998242</v>
      </c>
      <c r="EP83" s="15">
        <f t="shared" si="250"/>
        <v>53.304092939170239</v>
      </c>
      <c r="EQ83" s="8">
        <f t="shared" si="168"/>
        <v>290.57996922081219</v>
      </c>
      <c r="ER83" s="8">
        <f t="shared" si="213"/>
        <v>343.68332892310764</v>
      </c>
      <c r="ET83">
        <f t="shared" si="169"/>
        <v>343.68332892310764</v>
      </c>
      <c r="EU83" s="15">
        <f t="shared" si="251"/>
        <v>53.272978083055222</v>
      </c>
      <c r="EV83" s="8">
        <f t="shared" si="170"/>
        <v>290.41035084005239</v>
      </c>
      <c r="EW83" s="8">
        <f t="shared" si="214"/>
        <v>343.48587345925779</v>
      </c>
      <c r="EY83">
        <f t="shared" si="171"/>
        <v>343.48587345925779</v>
      </c>
      <c r="EZ83" s="15">
        <f t="shared" si="252"/>
        <v>53.242371301425713</v>
      </c>
      <c r="FA83" s="8">
        <f t="shared" si="172"/>
        <v>290.2435021578321</v>
      </c>
      <c r="FB83" s="8">
        <f t="shared" si="215"/>
        <v>343.23437986075209</v>
      </c>
      <c r="FD83">
        <f t="shared" si="173"/>
        <v>343.23437986075209</v>
      </c>
      <c r="FE83" s="15">
        <f t="shared" si="253"/>
        <v>53.203388284695741</v>
      </c>
      <c r="FF83" s="8">
        <f t="shared" si="174"/>
        <v>290.03099157605635</v>
      </c>
      <c r="FG83" s="8">
        <f t="shared" si="216"/>
        <v>343.04425528614132</v>
      </c>
      <c r="FI83">
        <f t="shared" si="175"/>
        <v>343.04425528614132</v>
      </c>
      <c r="FJ83" s="15">
        <f t="shared" si="254"/>
        <v>53.173917834883625</v>
      </c>
      <c r="FK83" s="8">
        <f t="shared" si="176"/>
        <v>289.87033745125768</v>
      </c>
      <c r="FL83" s="8">
        <f t="shared" si="217"/>
        <v>310.02632248653475</v>
      </c>
      <c r="FN83">
        <f t="shared" si="177"/>
        <v>310.02632248653475</v>
      </c>
      <c r="FO83" s="15">
        <f t="shared" si="255"/>
        <v>48.055940143347804</v>
      </c>
      <c r="FP83" s="8">
        <f t="shared" si="178"/>
        <v>261.97038234318694</v>
      </c>
      <c r="FQ83" s="8">
        <f t="shared" si="218"/>
        <v>315.48110744874111</v>
      </c>
      <c r="FS83">
        <f t="shared" si="179"/>
        <v>315.48110744874111</v>
      </c>
      <c r="FT83" s="15">
        <f t="shared" si="256"/>
        <v>48.901464541199566</v>
      </c>
      <c r="FU83" s="8">
        <f t="shared" si="180"/>
        <v>266.57964290754154</v>
      </c>
      <c r="FV83" s="8">
        <f t="shared" si="219"/>
        <v>325.78059389386891</v>
      </c>
      <c r="FX83">
        <f t="shared" si="181"/>
        <v>325.78059389386891</v>
      </c>
      <c r="FY83" s="15">
        <f t="shared" si="257"/>
        <v>50.497946737113047</v>
      </c>
      <c r="FZ83" s="8">
        <f t="shared" si="182"/>
        <v>275.28264715675584</v>
      </c>
      <c r="GA83" s="8">
        <f t="shared" si="220"/>
        <v>322.72606199185793</v>
      </c>
      <c r="GC83">
        <f t="shared" si="183"/>
        <v>322.72606199185793</v>
      </c>
      <c r="GD83" s="15">
        <f t="shared" si="258"/>
        <v>50.024475965109936</v>
      </c>
      <c r="GE83" s="8">
        <f t="shared" si="184"/>
        <v>272.70158602674798</v>
      </c>
      <c r="GF83" s="8">
        <f t="shared" si="221"/>
        <v>318.67458729613594</v>
      </c>
    </row>
    <row r="84" spans="1:188" x14ac:dyDescent="0.3">
      <c r="A84" s="15">
        <v>98</v>
      </c>
      <c r="C84">
        <v>75</v>
      </c>
      <c r="E84">
        <f t="shared" si="111"/>
        <v>75</v>
      </c>
      <c r="F84" s="15">
        <f t="shared" si="222"/>
        <v>11.625450000000001</v>
      </c>
      <c r="G84" s="8">
        <f t="shared" si="112"/>
        <v>63.374549999999999</v>
      </c>
      <c r="H84" s="8">
        <f t="shared" si="185"/>
        <v>63.374549999999999</v>
      </c>
      <c r="J84" s="7">
        <f t="shared" si="113"/>
        <v>63.374549999999999</v>
      </c>
      <c r="K84" s="15">
        <f t="shared" si="223"/>
        <v>9.8234354973000002</v>
      </c>
      <c r="L84" s="8">
        <f t="shared" si="114"/>
        <v>53.551114502700003</v>
      </c>
      <c r="M84" s="8">
        <f t="shared" si="186"/>
        <v>53.551114502700003</v>
      </c>
      <c r="O84">
        <f t="shared" si="115"/>
        <v>53.551114502700003</v>
      </c>
      <c r="P84" s="15">
        <f t="shared" si="224"/>
        <v>8.3007440546055165</v>
      </c>
      <c r="Q84" s="8">
        <f t="shared" si="116"/>
        <v>45.250370448094486</v>
      </c>
      <c r="R84" s="8">
        <f t="shared" si="187"/>
        <v>45.250370448094486</v>
      </c>
      <c r="T84">
        <f t="shared" si="117"/>
        <v>45.250370448094486</v>
      </c>
      <c r="U84" s="15">
        <f t="shared" si="225"/>
        <v>7.014078921677334</v>
      </c>
      <c r="V84" s="8">
        <f t="shared" si="118"/>
        <v>38.236291526417155</v>
      </c>
      <c r="W84" s="8">
        <f t="shared" si="188"/>
        <v>131.02302563052274</v>
      </c>
      <c r="Y84">
        <f t="shared" si="119"/>
        <v>131.02302563052274</v>
      </c>
      <c r="Z84" s="15">
        <f t="shared" si="226"/>
        <v>20.309355110884809</v>
      </c>
      <c r="AA84" s="8">
        <f t="shared" si="120"/>
        <v>110.71367051963793</v>
      </c>
      <c r="AB84" s="8">
        <f t="shared" si="189"/>
        <v>110.71367051963793</v>
      </c>
      <c r="AD84">
        <f t="shared" si="121"/>
        <v>110.71367051963793</v>
      </c>
      <c r="AE84" s="15">
        <f t="shared" si="227"/>
        <v>17.161283212566996</v>
      </c>
      <c r="AF84" s="8">
        <f t="shared" si="122"/>
        <v>93.55238730707093</v>
      </c>
      <c r="AG84" s="8">
        <f t="shared" si="190"/>
        <v>93.55238730707093</v>
      </c>
      <c r="AI84">
        <f t="shared" si="123"/>
        <v>93.55238730707093</v>
      </c>
      <c r="AJ84" s="15">
        <f t="shared" si="228"/>
        <v>14.501181346919838</v>
      </c>
      <c r="AK84" s="8">
        <f t="shared" si="124"/>
        <v>79.051205960151094</v>
      </c>
      <c r="AL84" s="8">
        <f t="shared" si="191"/>
        <v>79.051205960151094</v>
      </c>
      <c r="AN84">
        <f t="shared" si="125"/>
        <v>79.051205960151094</v>
      </c>
      <c r="AO84" s="15">
        <f t="shared" si="229"/>
        <v>12.253411231059181</v>
      </c>
      <c r="AP84" s="8">
        <f t="shared" si="126"/>
        <v>66.797794729091919</v>
      </c>
      <c r="AQ84" s="8">
        <f t="shared" si="192"/>
        <v>66.797794729091919</v>
      </c>
      <c r="AS84">
        <f t="shared" si="127"/>
        <v>66.797794729091919</v>
      </c>
      <c r="AT84" s="15">
        <f t="shared" si="230"/>
        <v>10.354058969777622</v>
      </c>
      <c r="AU84" s="8">
        <f t="shared" si="128"/>
        <v>56.443735759314293</v>
      </c>
      <c r="AV84" s="8">
        <f t="shared" si="193"/>
        <v>167.13495296824198</v>
      </c>
      <c r="AX84">
        <f t="shared" si="129"/>
        <v>167.13495296824198</v>
      </c>
      <c r="AY84" s="15">
        <f t="shared" si="231"/>
        <v>25.906920519795317</v>
      </c>
      <c r="AZ84" s="8">
        <f t="shared" si="130"/>
        <v>141.22803244844667</v>
      </c>
      <c r="BA84" s="8">
        <f t="shared" si="194"/>
        <v>141.22803244844667</v>
      </c>
      <c r="BC84">
        <f t="shared" si="131"/>
        <v>141.22803244844667</v>
      </c>
      <c r="BD84" s="15">
        <f t="shared" si="232"/>
        <v>21.891192397703925</v>
      </c>
      <c r="BE84" s="8">
        <f t="shared" si="132"/>
        <v>119.33684005074275</v>
      </c>
      <c r="BF84" s="8">
        <f t="shared" si="195"/>
        <v>119.33684005074275</v>
      </c>
      <c r="BH84">
        <f t="shared" si="133"/>
        <v>119.33684005074275</v>
      </c>
      <c r="BI84" s="15">
        <f t="shared" si="233"/>
        <v>18.497926228905431</v>
      </c>
      <c r="BJ84" s="8">
        <f t="shared" si="134"/>
        <v>100.83891382183732</v>
      </c>
      <c r="BK84" s="8">
        <f t="shared" si="196"/>
        <v>100.83891382183732</v>
      </c>
      <c r="BM84">
        <f t="shared" si="135"/>
        <v>100.83891382183732</v>
      </c>
      <c r="BN84" s="15">
        <f t="shared" si="234"/>
        <v>15.630636675867716</v>
      </c>
      <c r="BO84" s="8">
        <f t="shared" si="136"/>
        <v>85.208277145969603</v>
      </c>
      <c r="BP84" s="8">
        <f t="shared" si="197"/>
        <v>85.208277145969603</v>
      </c>
      <c r="BR84">
        <f t="shared" si="137"/>
        <v>85.208277145969603</v>
      </c>
      <c r="BS84" s="15">
        <f t="shared" si="235"/>
        <v>13.207794207288165</v>
      </c>
      <c r="BT84" s="8">
        <f t="shared" si="138"/>
        <v>72.000482938681444</v>
      </c>
      <c r="BU84" s="8">
        <f t="shared" si="198"/>
        <v>197.06236158722936</v>
      </c>
      <c r="BW84">
        <f t="shared" si="139"/>
        <v>197.06236158722936</v>
      </c>
      <c r="BX84" s="15">
        <f t="shared" si="236"/>
        <v>30.545848420190076</v>
      </c>
      <c r="BY84" s="8">
        <f t="shared" si="140"/>
        <v>166.51651316703928</v>
      </c>
      <c r="BZ84" s="8">
        <f t="shared" si="199"/>
        <v>181.58370427163729</v>
      </c>
      <c r="CB84">
        <f t="shared" si="141"/>
        <v>181.58370427163729</v>
      </c>
      <c r="CC84" s="15">
        <f t="shared" si="237"/>
        <v>28.14656366432941</v>
      </c>
      <c r="CD84" s="8">
        <f t="shared" si="142"/>
        <v>153.43714060730787</v>
      </c>
      <c r="CE84" s="8">
        <f t="shared" si="200"/>
        <v>167.32084905221299</v>
      </c>
      <c r="CG84">
        <f t="shared" si="143"/>
        <v>167.32084905221299</v>
      </c>
      <c r="CH84" s="15">
        <f t="shared" si="238"/>
        <v>25.93573552818733</v>
      </c>
      <c r="CI84" s="8">
        <f t="shared" si="144"/>
        <v>141.38511352402566</v>
      </c>
      <c r="CJ84" s="8">
        <f t="shared" si="201"/>
        <v>154.17829832170884</v>
      </c>
      <c r="CL84">
        <f t="shared" si="145"/>
        <v>154.17829832170884</v>
      </c>
      <c r="CM84" s="15">
        <f t="shared" si="239"/>
        <v>23.898561309654802</v>
      </c>
      <c r="CN84" s="8">
        <f t="shared" si="146"/>
        <v>130.27973701205403</v>
      </c>
      <c r="CO84" s="8">
        <f t="shared" si="202"/>
        <v>142.06805552343354</v>
      </c>
      <c r="CQ84">
        <f t="shared" si="147"/>
        <v>142.06805552343354</v>
      </c>
      <c r="CR84" s="15">
        <f t="shared" si="240"/>
        <v>22.02140101446534</v>
      </c>
      <c r="CS84" s="8">
        <f t="shared" si="148"/>
        <v>120.0466545089682</v>
      </c>
      <c r="CT84" s="8">
        <f t="shared" si="203"/>
        <v>245.9393746923331</v>
      </c>
      <c r="CV84">
        <f t="shared" si="149"/>
        <v>245.9393746923331</v>
      </c>
      <c r="CW84" s="15">
        <f t="shared" si="241"/>
        <v>38.122078713559787</v>
      </c>
      <c r="CX84" s="8">
        <f t="shared" si="150"/>
        <v>207.8172959787733</v>
      </c>
      <c r="CY84" s="8">
        <f t="shared" si="204"/>
        <v>234.89079422365467</v>
      </c>
      <c r="DA84">
        <f t="shared" si="151"/>
        <v>234.89079422365467</v>
      </c>
      <c r="DB84" s="15">
        <f t="shared" si="242"/>
        <v>36.409482449431813</v>
      </c>
      <c r="DC84" s="8">
        <f t="shared" si="152"/>
        <v>198.48131177422286</v>
      </c>
      <c r="DD84" s="8">
        <f t="shared" si="205"/>
        <v>224.33856018395122</v>
      </c>
      <c r="DF84">
        <f t="shared" si="153"/>
        <v>224.33856018395122</v>
      </c>
      <c r="DG84" s="15">
        <f t="shared" si="243"/>
        <v>34.77382285987354</v>
      </c>
      <c r="DH84" s="8">
        <f t="shared" si="154"/>
        <v>189.56473732407767</v>
      </c>
      <c r="DI84" s="8">
        <f t="shared" si="206"/>
        <v>214.1984855165577</v>
      </c>
      <c r="DK84">
        <f t="shared" si="155"/>
        <v>214.1984855165577</v>
      </c>
      <c r="DL84" s="15">
        <f t="shared" si="244"/>
        <v>33.202050445979545</v>
      </c>
      <c r="DM84" s="8">
        <f t="shared" si="156"/>
        <v>180.99643507057814</v>
      </c>
      <c r="DN84" s="8">
        <f t="shared" si="207"/>
        <v>204.57583275321167</v>
      </c>
      <c r="DP84">
        <f t="shared" si="157"/>
        <v>204.57583275321167</v>
      </c>
      <c r="DQ84" s="15">
        <f t="shared" si="245"/>
        <v>31.710481531744328</v>
      </c>
      <c r="DR84" s="8">
        <f t="shared" si="158"/>
        <v>172.86535122146734</v>
      </c>
      <c r="DS84" s="8">
        <f t="shared" si="208"/>
        <v>347.15244241624583</v>
      </c>
      <c r="DU84">
        <f t="shared" si="159"/>
        <v>347.15244241624583</v>
      </c>
      <c r="DV84" s="15">
        <f t="shared" si="246"/>
        <v>53.810711489172604</v>
      </c>
      <c r="DW84" s="8">
        <f t="shared" si="160"/>
        <v>293.34173092707323</v>
      </c>
      <c r="DX84" s="8">
        <f t="shared" si="209"/>
        <v>337.95151408244561</v>
      </c>
      <c r="DZ84">
        <f t="shared" si="161"/>
        <v>337.95151408244561</v>
      </c>
      <c r="EA84" s="15">
        <f t="shared" si="247"/>
        <v>52.384512391863566</v>
      </c>
      <c r="EB84" s="8">
        <f t="shared" si="162"/>
        <v>285.56700169058206</v>
      </c>
      <c r="EC84" s="8">
        <f t="shared" si="210"/>
        <v>328.99444715320453</v>
      </c>
      <c r="EE84">
        <f t="shared" si="163"/>
        <v>328.99444715320453</v>
      </c>
      <c r="EF84" s="15">
        <f t="shared" si="248"/>
        <v>50.996113275429622</v>
      </c>
      <c r="EG84" s="8">
        <f t="shared" si="164"/>
        <v>277.99833387777494</v>
      </c>
      <c r="EH84" s="8">
        <f t="shared" si="211"/>
        <v>320.27477832585595</v>
      </c>
      <c r="EJ84">
        <f t="shared" si="165"/>
        <v>320.27477832585595</v>
      </c>
      <c r="EK84" s="15">
        <f t="shared" si="249"/>
        <v>49.644512289177626</v>
      </c>
      <c r="EL84" s="8">
        <f t="shared" si="166"/>
        <v>270.63026603667834</v>
      </c>
      <c r="EM84" s="8">
        <f t="shared" si="212"/>
        <v>311.78621560110759</v>
      </c>
      <c r="EO84">
        <f t="shared" si="167"/>
        <v>311.78621560110759</v>
      </c>
      <c r="EP84" s="15">
        <f t="shared" si="250"/>
        <v>48.328734135465282</v>
      </c>
      <c r="EQ84" s="8">
        <f t="shared" si="168"/>
        <v>263.45748146564233</v>
      </c>
      <c r="ER84" s="8">
        <f t="shared" si="213"/>
        <v>290.57996922081219</v>
      </c>
      <c r="ET84">
        <f t="shared" si="169"/>
        <v>290.57996922081219</v>
      </c>
      <c r="EU84" s="15">
        <f t="shared" si="251"/>
        <v>45.041638709041216</v>
      </c>
      <c r="EV84" s="8">
        <f t="shared" si="170"/>
        <v>245.53833051177097</v>
      </c>
      <c r="EW84" s="8">
        <f t="shared" si="214"/>
        <v>290.41035084005239</v>
      </c>
      <c r="EY84">
        <f t="shared" si="171"/>
        <v>290.41035084005239</v>
      </c>
      <c r="EZ84" s="15">
        <f t="shared" si="252"/>
        <v>45.015346842313164</v>
      </c>
      <c r="FA84" s="8">
        <f t="shared" si="172"/>
        <v>245.39500399773922</v>
      </c>
      <c r="FB84" s="8">
        <f t="shared" si="215"/>
        <v>290.2435021578321</v>
      </c>
      <c r="FD84">
        <f t="shared" si="173"/>
        <v>290.2435021578321</v>
      </c>
      <c r="FE84" s="15">
        <f t="shared" si="253"/>
        <v>44.98948429547692</v>
      </c>
      <c r="FF84" s="8">
        <f t="shared" si="174"/>
        <v>245.25401786235517</v>
      </c>
      <c r="FG84" s="8">
        <f t="shared" si="216"/>
        <v>290.03099157605635</v>
      </c>
      <c r="FI84">
        <f t="shared" si="175"/>
        <v>290.03099157605635</v>
      </c>
      <c r="FJ84" s="15">
        <f t="shared" si="254"/>
        <v>44.956543880238193</v>
      </c>
      <c r="FK84" s="8">
        <f t="shared" si="176"/>
        <v>245.07444769581815</v>
      </c>
      <c r="FL84" s="8">
        <f t="shared" si="217"/>
        <v>289.87033745125768</v>
      </c>
      <c r="FN84">
        <f t="shared" si="177"/>
        <v>289.87033745125768</v>
      </c>
      <c r="FO84" s="15">
        <f t="shared" si="255"/>
        <v>44.931641526969649</v>
      </c>
      <c r="FP84" s="8">
        <f t="shared" si="178"/>
        <v>244.93869592428803</v>
      </c>
      <c r="FQ84" s="8">
        <f t="shared" si="218"/>
        <v>261.97038234318694</v>
      </c>
      <c r="FS84">
        <f t="shared" si="179"/>
        <v>261.97038234318694</v>
      </c>
      <c r="FT84" s="15">
        <f t="shared" si="256"/>
        <v>40.606981085488037</v>
      </c>
      <c r="FU84" s="8">
        <f t="shared" si="180"/>
        <v>221.36340125769891</v>
      </c>
      <c r="FV84" s="8">
        <f t="shared" si="219"/>
        <v>266.57964290754154</v>
      </c>
      <c r="FX84">
        <f t="shared" si="181"/>
        <v>266.57964290754154</v>
      </c>
      <c r="FY84" s="15">
        <f t="shared" si="257"/>
        <v>41.321444128526387</v>
      </c>
      <c r="FZ84" s="8">
        <f t="shared" si="182"/>
        <v>225.25819877901515</v>
      </c>
      <c r="GA84" s="8">
        <f t="shared" si="220"/>
        <v>275.28264715675584</v>
      </c>
      <c r="GC84">
        <f t="shared" si="183"/>
        <v>275.28264715675584</v>
      </c>
      <c r="GD84" s="15">
        <f t="shared" si="258"/>
        <v>42.670462005180099</v>
      </c>
      <c r="GE84" s="8">
        <f t="shared" si="184"/>
        <v>232.61218515157574</v>
      </c>
      <c r="GF84" s="8">
        <f t="shared" si="221"/>
        <v>272.70158602674798</v>
      </c>
    </row>
    <row r="85" spans="1:188" x14ac:dyDescent="0.3">
      <c r="A85" s="15">
        <v>99</v>
      </c>
      <c r="C85">
        <v>75</v>
      </c>
      <c r="E85">
        <f t="shared" si="111"/>
        <v>75</v>
      </c>
      <c r="F85" s="15">
        <f t="shared" si="222"/>
        <v>11.625450000000001</v>
      </c>
      <c r="G85" s="8">
        <f t="shared" si="112"/>
        <v>63.374549999999999</v>
      </c>
      <c r="H85" s="8">
        <f t="shared" si="185"/>
        <v>63.374549999999999</v>
      </c>
      <c r="J85" s="7">
        <f t="shared" si="113"/>
        <v>63.374549999999999</v>
      </c>
      <c r="K85" s="15">
        <f t="shared" si="223"/>
        <v>9.8234354973000002</v>
      </c>
      <c r="L85" s="8">
        <f t="shared" si="114"/>
        <v>53.551114502700003</v>
      </c>
      <c r="M85" s="8">
        <f t="shared" si="186"/>
        <v>53.551114502700003</v>
      </c>
      <c r="O85">
        <f t="shared" si="115"/>
        <v>53.551114502700003</v>
      </c>
      <c r="P85" s="15">
        <f t="shared" si="224"/>
        <v>8.3007440546055165</v>
      </c>
      <c r="Q85" s="8">
        <f t="shared" si="116"/>
        <v>45.250370448094486</v>
      </c>
      <c r="R85" s="8">
        <f t="shared" si="187"/>
        <v>45.250370448094486</v>
      </c>
      <c r="T85">
        <f t="shared" si="117"/>
        <v>45.250370448094486</v>
      </c>
      <c r="U85" s="15">
        <f t="shared" si="225"/>
        <v>7.014078921677334</v>
      </c>
      <c r="V85" s="8">
        <f t="shared" si="118"/>
        <v>38.236291526417155</v>
      </c>
      <c r="W85" s="8">
        <f t="shared" si="188"/>
        <v>38.236291526417155</v>
      </c>
      <c r="Y85">
        <f t="shared" si="119"/>
        <v>38.236291526417155</v>
      </c>
      <c r="Z85" s="15">
        <f t="shared" si="226"/>
        <v>5.9268546043438173</v>
      </c>
      <c r="AA85" s="8">
        <f t="shared" si="120"/>
        <v>32.309436922073338</v>
      </c>
      <c r="AB85" s="8">
        <f t="shared" si="189"/>
        <v>110.71367051963793</v>
      </c>
      <c r="AD85">
        <f t="shared" si="121"/>
        <v>110.71367051963793</v>
      </c>
      <c r="AE85" s="15">
        <f t="shared" si="227"/>
        <v>17.161283212566996</v>
      </c>
      <c r="AF85" s="8">
        <f t="shared" si="122"/>
        <v>93.55238730707093</v>
      </c>
      <c r="AG85" s="8">
        <f t="shared" si="190"/>
        <v>93.55238730707093</v>
      </c>
      <c r="AI85">
        <f t="shared" si="123"/>
        <v>93.55238730707093</v>
      </c>
      <c r="AJ85" s="15">
        <f t="shared" si="228"/>
        <v>14.501181346919838</v>
      </c>
      <c r="AK85" s="8">
        <f t="shared" si="124"/>
        <v>79.051205960151094</v>
      </c>
      <c r="AL85" s="8">
        <f t="shared" si="191"/>
        <v>79.051205960151094</v>
      </c>
      <c r="AN85">
        <f t="shared" si="125"/>
        <v>79.051205960151094</v>
      </c>
      <c r="AO85" s="15">
        <f t="shared" si="229"/>
        <v>12.253411231059181</v>
      </c>
      <c r="AP85" s="8">
        <f t="shared" si="126"/>
        <v>66.797794729091919</v>
      </c>
      <c r="AQ85" s="8">
        <f t="shared" si="192"/>
        <v>66.797794729091919</v>
      </c>
      <c r="AS85">
        <f t="shared" si="127"/>
        <v>66.797794729091919</v>
      </c>
      <c r="AT85" s="15">
        <f t="shared" si="230"/>
        <v>10.354058969777622</v>
      </c>
      <c r="AU85" s="8">
        <f t="shared" si="128"/>
        <v>56.443735759314293</v>
      </c>
      <c r="AV85" s="8">
        <f t="shared" si="193"/>
        <v>56.443735759314293</v>
      </c>
      <c r="AX85">
        <f t="shared" si="129"/>
        <v>56.443735759314293</v>
      </c>
      <c r="AY85" s="15">
        <f t="shared" si="231"/>
        <v>8.7491177051082722</v>
      </c>
      <c r="AZ85" s="8">
        <f t="shared" si="130"/>
        <v>47.694618054206018</v>
      </c>
      <c r="BA85" s="8">
        <f t="shared" si="194"/>
        <v>141.22803244844667</v>
      </c>
      <c r="BC85">
        <f t="shared" si="131"/>
        <v>141.22803244844667</v>
      </c>
      <c r="BD85" s="15">
        <f t="shared" si="232"/>
        <v>21.891192397703925</v>
      </c>
      <c r="BE85" s="8">
        <f t="shared" si="132"/>
        <v>119.33684005074275</v>
      </c>
      <c r="BF85" s="8">
        <f t="shared" si="195"/>
        <v>119.33684005074275</v>
      </c>
      <c r="BH85">
        <f t="shared" si="133"/>
        <v>119.33684005074275</v>
      </c>
      <c r="BI85" s="15">
        <f t="shared" si="233"/>
        <v>18.497926228905431</v>
      </c>
      <c r="BJ85" s="8">
        <f t="shared" si="134"/>
        <v>100.83891382183732</v>
      </c>
      <c r="BK85" s="8">
        <f t="shared" si="196"/>
        <v>100.83891382183732</v>
      </c>
      <c r="BM85">
        <f t="shared" si="135"/>
        <v>100.83891382183732</v>
      </c>
      <c r="BN85" s="15">
        <f t="shared" si="234"/>
        <v>15.630636675867716</v>
      </c>
      <c r="BO85" s="8">
        <f t="shared" si="136"/>
        <v>85.208277145969603</v>
      </c>
      <c r="BP85" s="8">
        <f t="shared" si="197"/>
        <v>85.208277145969603</v>
      </c>
      <c r="BR85">
        <f t="shared" si="137"/>
        <v>85.208277145969603</v>
      </c>
      <c r="BS85" s="15">
        <f t="shared" si="235"/>
        <v>13.207794207288165</v>
      </c>
      <c r="BT85" s="8">
        <f t="shared" si="138"/>
        <v>72.000482938681444</v>
      </c>
      <c r="BU85" s="8">
        <f t="shared" si="198"/>
        <v>72.000482938681444</v>
      </c>
      <c r="BW85">
        <f t="shared" si="139"/>
        <v>72.000482938681444</v>
      </c>
      <c r="BX85" s="15">
        <f t="shared" si="236"/>
        <v>11.160506858393257</v>
      </c>
      <c r="BY85" s="8">
        <f t="shared" si="140"/>
        <v>60.839976080288189</v>
      </c>
      <c r="BZ85" s="8">
        <f t="shared" si="199"/>
        <v>166.51651316703928</v>
      </c>
      <c r="CB85">
        <f t="shared" si="141"/>
        <v>166.51651316703928</v>
      </c>
      <c r="CC85" s="15">
        <f t="shared" si="237"/>
        <v>25.811058639970092</v>
      </c>
      <c r="CD85" s="8">
        <f t="shared" si="142"/>
        <v>140.70545452706918</v>
      </c>
      <c r="CE85" s="8">
        <f t="shared" si="200"/>
        <v>153.43714060730787</v>
      </c>
      <c r="CG85">
        <f t="shared" si="143"/>
        <v>153.43714060730787</v>
      </c>
      <c r="CH85" s="15">
        <f t="shared" si="238"/>
        <v>23.783677416976364</v>
      </c>
      <c r="CI85" s="8">
        <f t="shared" si="144"/>
        <v>129.65346319033151</v>
      </c>
      <c r="CJ85" s="8">
        <f t="shared" si="201"/>
        <v>141.38511352402566</v>
      </c>
      <c r="CL85">
        <f t="shared" si="145"/>
        <v>141.38511352402566</v>
      </c>
      <c r="CM85" s="15">
        <f t="shared" si="239"/>
        <v>21.915540906905122</v>
      </c>
      <c r="CN85" s="8">
        <f t="shared" si="146"/>
        <v>119.46957261712053</v>
      </c>
      <c r="CO85" s="8">
        <f t="shared" si="202"/>
        <v>130.27973701205403</v>
      </c>
      <c r="CQ85">
        <f t="shared" si="147"/>
        <v>130.27973701205403</v>
      </c>
      <c r="CR85" s="15">
        <f t="shared" si="240"/>
        <v>20.194140915290447</v>
      </c>
      <c r="CS85" s="8">
        <f t="shared" si="148"/>
        <v>110.08559609676358</v>
      </c>
      <c r="CT85" s="8">
        <f t="shared" si="203"/>
        <v>120.0466545089682</v>
      </c>
      <c r="CV85">
        <f t="shared" si="149"/>
        <v>120.0466545089682</v>
      </c>
      <c r="CW85" s="15">
        <f t="shared" si="241"/>
        <v>18.607951728817127</v>
      </c>
      <c r="CX85" s="8">
        <f t="shared" si="150"/>
        <v>101.43870278015108</v>
      </c>
      <c r="CY85" s="8">
        <f t="shared" si="204"/>
        <v>207.8172959787733</v>
      </c>
      <c r="DA85">
        <f t="shared" si="151"/>
        <v>207.8172959787733</v>
      </c>
      <c r="DB85" s="15">
        <f t="shared" si="242"/>
        <v>32.212927780485735</v>
      </c>
      <c r="DC85" s="8">
        <f t="shared" si="152"/>
        <v>175.60436819828757</v>
      </c>
      <c r="DD85" s="8">
        <f t="shared" si="205"/>
        <v>198.48131177422286</v>
      </c>
      <c r="DF85">
        <f t="shared" si="153"/>
        <v>198.48131177422286</v>
      </c>
      <c r="DG85" s="15">
        <f t="shared" si="243"/>
        <v>30.765794212875189</v>
      </c>
      <c r="DH85" s="8">
        <f t="shared" si="154"/>
        <v>167.71551756134767</v>
      </c>
      <c r="DI85" s="8">
        <f t="shared" si="206"/>
        <v>189.56473732407767</v>
      </c>
      <c r="DK85">
        <f t="shared" si="155"/>
        <v>189.56473732407767</v>
      </c>
      <c r="DL85" s="15">
        <f t="shared" si="244"/>
        <v>29.383671673655986</v>
      </c>
      <c r="DM85" s="8">
        <f t="shared" si="156"/>
        <v>160.18106565042169</v>
      </c>
      <c r="DN85" s="8">
        <f t="shared" si="207"/>
        <v>180.99643507057814</v>
      </c>
      <c r="DP85">
        <f t="shared" si="157"/>
        <v>180.99643507057814</v>
      </c>
      <c r="DQ85" s="15">
        <f t="shared" si="245"/>
        <v>28.055533414550037</v>
      </c>
      <c r="DR85" s="8">
        <f t="shared" si="158"/>
        <v>152.9409016560281</v>
      </c>
      <c r="DS85" s="8">
        <f t="shared" si="208"/>
        <v>172.86535122146734</v>
      </c>
      <c r="DU85">
        <f t="shared" si="159"/>
        <v>172.86535122146734</v>
      </c>
      <c r="DV85" s="15">
        <f t="shared" si="246"/>
        <v>26.795166631434768</v>
      </c>
      <c r="DW85" s="8">
        <f t="shared" si="160"/>
        <v>146.07018459003257</v>
      </c>
      <c r="DX85" s="8">
        <f t="shared" si="209"/>
        <v>293.34173092707323</v>
      </c>
      <c r="DZ85">
        <f t="shared" si="161"/>
        <v>293.34173092707323</v>
      </c>
      <c r="EA85" s="15">
        <f t="shared" si="247"/>
        <v>45.469728344081915</v>
      </c>
      <c r="EB85" s="8">
        <f t="shared" si="162"/>
        <v>247.87200258299131</v>
      </c>
      <c r="EC85" s="8">
        <f t="shared" si="210"/>
        <v>285.56700169058206</v>
      </c>
      <c r="EE85">
        <f t="shared" si="163"/>
        <v>285.56700169058206</v>
      </c>
      <c r="EF85" s="15">
        <f t="shared" si="248"/>
        <v>44.264598664050361</v>
      </c>
      <c r="EG85" s="8">
        <f t="shared" si="164"/>
        <v>241.30240302653169</v>
      </c>
      <c r="EH85" s="8">
        <f t="shared" si="211"/>
        <v>277.99833387777494</v>
      </c>
      <c r="EJ85">
        <f t="shared" si="165"/>
        <v>277.99833387777494</v>
      </c>
      <c r="EK85" s="15">
        <f t="shared" si="249"/>
        <v>43.091409741058385</v>
      </c>
      <c r="EL85" s="8">
        <f t="shared" si="166"/>
        <v>234.90692413671655</v>
      </c>
      <c r="EM85" s="8">
        <f t="shared" si="212"/>
        <v>270.63026603667834</v>
      </c>
      <c r="EO85">
        <f t="shared" si="167"/>
        <v>270.63026603667834</v>
      </c>
      <c r="EP85" s="15">
        <f t="shared" si="250"/>
        <v>41.949315017281364</v>
      </c>
      <c r="EQ85" s="8">
        <f t="shared" si="168"/>
        <v>228.68095101939696</v>
      </c>
      <c r="ER85" s="8">
        <f t="shared" si="213"/>
        <v>263.45748146564233</v>
      </c>
      <c r="ET85">
        <f t="shared" si="169"/>
        <v>263.45748146564233</v>
      </c>
      <c r="EU85" s="15">
        <f t="shared" si="251"/>
        <v>40.837490372063357</v>
      </c>
      <c r="EV85" s="8">
        <f t="shared" si="170"/>
        <v>222.61999109357896</v>
      </c>
      <c r="EW85" s="8">
        <f t="shared" si="214"/>
        <v>245.53833051177097</v>
      </c>
      <c r="EY85">
        <f t="shared" si="171"/>
        <v>245.53833051177097</v>
      </c>
      <c r="EZ85" s="15">
        <f t="shared" si="252"/>
        <v>38.059914459307571</v>
      </c>
      <c r="FA85" s="8">
        <f t="shared" si="172"/>
        <v>207.47841605246339</v>
      </c>
      <c r="FB85" s="8">
        <f t="shared" si="215"/>
        <v>245.39500399773922</v>
      </c>
      <c r="FD85">
        <f t="shared" si="173"/>
        <v>245.39500399773922</v>
      </c>
      <c r="FE85" s="15">
        <f t="shared" si="253"/>
        <v>38.037697989673568</v>
      </c>
      <c r="FF85" s="8">
        <f t="shared" si="174"/>
        <v>207.35730600806565</v>
      </c>
      <c r="FG85" s="8">
        <f t="shared" si="216"/>
        <v>245.25401786235517</v>
      </c>
      <c r="FI85">
        <f t="shared" si="175"/>
        <v>245.25401786235517</v>
      </c>
      <c r="FJ85" s="15">
        <f t="shared" si="254"/>
        <v>38.015844292772229</v>
      </c>
      <c r="FK85" s="8">
        <f t="shared" si="176"/>
        <v>207.23817356958295</v>
      </c>
      <c r="FL85" s="8">
        <f t="shared" si="217"/>
        <v>245.07444769581815</v>
      </c>
      <c r="FN85">
        <f t="shared" si="177"/>
        <v>245.07444769581815</v>
      </c>
      <c r="FO85" s="15">
        <f t="shared" si="255"/>
        <v>37.988009839537987</v>
      </c>
      <c r="FP85" s="8">
        <f t="shared" si="178"/>
        <v>207.08643785628016</v>
      </c>
      <c r="FQ85" s="8">
        <f t="shared" si="218"/>
        <v>244.93869592428803</v>
      </c>
      <c r="FS85">
        <f t="shared" si="179"/>
        <v>244.93869592428803</v>
      </c>
      <c r="FT85" s="15">
        <f t="shared" si="256"/>
        <v>37.966967500440191</v>
      </c>
      <c r="FU85" s="8">
        <f t="shared" si="180"/>
        <v>206.97172842384782</v>
      </c>
      <c r="FV85" s="8">
        <f t="shared" si="219"/>
        <v>221.36340125769891</v>
      </c>
      <c r="FX85">
        <f t="shared" si="181"/>
        <v>221.36340125769891</v>
      </c>
      <c r="FY85" s="15">
        <f t="shared" si="257"/>
        <v>34.312655375350879</v>
      </c>
      <c r="FZ85" s="8">
        <f t="shared" si="182"/>
        <v>187.05074588234802</v>
      </c>
      <c r="GA85" s="8">
        <f t="shared" si="220"/>
        <v>225.25819877901515</v>
      </c>
      <c r="GC85">
        <f t="shared" si="183"/>
        <v>225.25819877901515</v>
      </c>
      <c r="GD85" s="15">
        <f t="shared" si="258"/>
        <v>34.91637235994002</v>
      </c>
      <c r="GE85" s="8">
        <f t="shared" si="184"/>
        <v>190.34182641907512</v>
      </c>
      <c r="GF85" s="8">
        <f t="shared" si="221"/>
        <v>232.61218515157574</v>
      </c>
    </row>
    <row r="86" spans="1:188" x14ac:dyDescent="0.3">
      <c r="A86" s="17">
        <v>100</v>
      </c>
      <c r="B86">
        <v>158</v>
      </c>
      <c r="C86">
        <v>32</v>
      </c>
      <c r="E86">
        <f t="shared" si="111"/>
        <v>32</v>
      </c>
      <c r="F86" s="17">
        <f t="shared" si="222"/>
        <v>4.9601920000000002</v>
      </c>
      <c r="G86" s="8">
        <f t="shared" si="112"/>
        <v>27.039808000000001</v>
      </c>
      <c r="H86" s="8">
        <f t="shared" si="185"/>
        <v>63.374549999999999</v>
      </c>
      <c r="J86" s="7">
        <f t="shared" si="113"/>
        <v>63.374549999999999</v>
      </c>
      <c r="K86" s="17">
        <f t="shared" si="223"/>
        <v>9.8234354973000002</v>
      </c>
      <c r="L86" s="8">
        <f t="shared" si="114"/>
        <v>53.551114502700003</v>
      </c>
      <c r="M86" s="8">
        <f t="shared" si="186"/>
        <v>53.551114502700003</v>
      </c>
      <c r="O86">
        <f t="shared" si="115"/>
        <v>53.551114502700003</v>
      </c>
      <c r="P86" s="17">
        <f t="shared" si="224"/>
        <v>8.3007440546055165</v>
      </c>
      <c r="Q86" s="8">
        <f t="shared" si="116"/>
        <v>45.250370448094486</v>
      </c>
      <c r="R86" s="8">
        <f t="shared" si="187"/>
        <v>45.250370448094486</v>
      </c>
      <c r="T86">
        <f t="shared" si="117"/>
        <v>45.250370448094486</v>
      </c>
      <c r="U86" s="17">
        <f t="shared" si="225"/>
        <v>7.014078921677334</v>
      </c>
      <c r="V86" s="8">
        <f t="shared" si="118"/>
        <v>38.236291526417155</v>
      </c>
      <c r="W86" s="8">
        <f t="shared" si="188"/>
        <v>38.236291526417155</v>
      </c>
      <c r="Y86">
        <f t="shared" si="119"/>
        <v>38.236291526417155</v>
      </c>
      <c r="Z86" s="17">
        <f t="shared" si="226"/>
        <v>5.9268546043438173</v>
      </c>
      <c r="AA86" s="8">
        <f t="shared" si="120"/>
        <v>32.309436922073338</v>
      </c>
      <c r="AB86" s="8">
        <f t="shared" si="189"/>
        <v>32.309436922073338</v>
      </c>
      <c r="AD86">
        <f t="shared" si="121"/>
        <v>32.309436922073338</v>
      </c>
      <c r="AE86" s="17">
        <f t="shared" si="227"/>
        <v>5.0081565795429004</v>
      </c>
      <c r="AF86" s="8">
        <f t="shared" si="122"/>
        <v>27.30128034253044</v>
      </c>
      <c r="AG86" s="8">
        <f t="shared" si="190"/>
        <v>93.55238730707093</v>
      </c>
      <c r="AI86">
        <f t="shared" si="123"/>
        <v>93.55238730707093</v>
      </c>
      <c r="AJ86" s="17">
        <f t="shared" si="228"/>
        <v>14.501181346919838</v>
      </c>
      <c r="AK86" s="8">
        <f t="shared" si="124"/>
        <v>79.051205960151094</v>
      </c>
      <c r="AL86" s="8">
        <f t="shared" si="191"/>
        <v>79.051205960151094</v>
      </c>
      <c r="AN86">
        <f t="shared" si="125"/>
        <v>79.051205960151094</v>
      </c>
      <c r="AO86" s="17">
        <f t="shared" si="229"/>
        <v>12.253411231059181</v>
      </c>
      <c r="AP86" s="8">
        <f t="shared" si="126"/>
        <v>66.797794729091919</v>
      </c>
      <c r="AQ86" s="8">
        <f t="shared" si="192"/>
        <v>66.797794729091919</v>
      </c>
      <c r="AS86">
        <f t="shared" si="127"/>
        <v>66.797794729091919</v>
      </c>
      <c r="AT86" s="17">
        <f t="shared" si="230"/>
        <v>10.354058969777622</v>
      </c>
      <c r="AU86" s="8">
        <f t="shared" si="128"/>
        <v>56.443735759314293</v>
      </c>
      <c r="AV86" s="8">
        <f t="shared" si="193"/>
        <v>56.443735759314293</v>
      </c>
      <c r="AX86">
        <f t="shared" si="129"/>
        <v>56.443735759314293</v>
      </c>
      <c r="AY86" s="17">
        <f t="shared" si="231"/>
        <v>8.7491177051082722</v>
      </c>
      <c r="AZ86" s="8">
        <f t="shared" si="130"/>
        <v>47.694618054206018</v>
      </c>
      <c r="BA86" s="8">
        <f t="shared" si="194"/>
        <v>47.694618054206018</v>
      </c>
      <c r="BC86">
        <f t="shared" si="131"/>
        <v>47.694618054206018</v>
      </c>
      <c r="BD86" s="17">
        <f t="shared" si="232"/>
        <v>7.3929519661102585</v>
      </c>
      <c r="BE86" s="8">
        <f t="shared" si="132"/>
        <v>40.301666088095757</v>
      </c>
      <c r="BF86" s="8">
        <f t="shared" si="195"/>
        <v>119.33684005074275</v>
      </c>
      <c r="BH86">
        <f t="shared" si="133"/>
        <v>119.33684005074275</v>
      </c>
      <c r="BI86" s="17">
        <f t="shared" si="233"/>
        <v>18.497926228905431</v>
      </c>
      <c r="BJ86" s="8">
        <f t="shared" si="134"/>
        <v>100.83891382183732</v>
      </c>
      <c r="BK86" s="8">
        <f t="shared" si="196"/>
        <v>100.83891382183732</v>
      </c>
      <c r="BM86">
        <f t="shared" si="135"/>
        <v>100.83891382183732</v>
      </c>
      <c r="BN86" s="17">
        <f t="shared" si="234"/>
        <v>15.630636675867716</v>
      </c>
      <c r="BO86" s="8">
        <f t="shared" si="136"/>
        <v>85.208277145969603</v>
      </c>
      <c r="BP86" s="8">
        <f t="shared" si="197"/>
        <v>85.208277145969603</v>
      </c>
      <c r="BR86">
        <f t="shared" si="137"/>
        <v>85.208277145969603</v>
      </c>
      <c r="BS86" s="17">
        <f t="shared" si="235"/>
        <v>13.207794207288165</v>
      </c>
      <c r="BT86" s="8">
        <f t="shared" si="138"/>
        <v>72.000482938681444</v>
      </c>
      <c r="BU86" s="8">
        <f t="shared" si="198"/>
        <v>72.000482938681444</v>
      </c>
      <c r="BW86">
        <f t="shared" si="139"/>
        <v>72.000482938681444</v>
      </c>
      <c r="BX86" s="17">
        <f t="shared" si="236"/>
        <v>11.160506858393257</v>
      </c>
      <c r="BY86" s="8">
        <f t="shared" si="140"/>
        <v>60.839976080288189</v>
      </c>
      <c r="BZ86" s="8">
        <f t="shared" si="199"/>
        <v>60.839976080288189</v>
      </c>
      <c r="CB86">
        <f t="shared" si="141"/>
        <v>60.839976080288189</v>
      </c>
      <c r="CC86" s="17">
        <f t="shared" si="237"/>
        <v>9.430561332301151</v>
      </c>
      <c r="CD86" s="8">
        <f t="shared" si="142"/>
        <v>51.409414747987036</v>
      </c>
      <c r="CE86" s="8">
        <f t="shared" si="200"/>
        <v>140.70545452706918</v>
      </c>
      <c r="CG86">
        <f t="shared" si="143"/>
        <v>140.70545452706918</v>
      </c>
      <c r="CH86" s="17">
        <f t="shared" si="238"/>
        <v>21.810189684422888</v>
      </c>
      <c r="CI86" s="8">
        <f t="shared" si="144"/>
        <v>118.8952648426463</v>
      </c>
      <c r="CJ86" s="8">
        <f t="shared" si="201"/>
        <v>129.65346319033151</v>
      </c>
      <c r="CL86">
        <f t="shared" si="145"/>
        <v>129.65346319033151</v>
      </c>
      <c r="CM86" s="17">
        <f t="shared" si="239"/>
        <v>20.097064715280528</v>
      </c>
      <c r="CN86" s="8">
        <f t="shared" si="146"/>
        <v>109.55639847505098</v>
      </c>
      <c r="CO86" s="8">
        <f t="shared" si="202"/>
        <v>119.46957261712053</v>
      </c>
      <c r="CQ86">
        <f t="shared" si="147"/>
        <v>119.46957261712053</v>
      </c>
      <c r="CR86" s="17">
        <f t="shared" si="240"/>
        <v>18.518500573089387</v>
      </c>
      <c r="CS86" s="8">
        <f t="shared" si="148"/>
        <v>100.95107204403115</v>
      </c>
      <c r="CT86" s="8">
        <f t="shared" si="203"/>
        <v>110.08559609676358</v>
      </c>
      <c r="CV86">
        <f t="shared" si="149"/>
        <v>110.08559609676358</v>
      </c>
      <c r="CW86" s="17">
        <f t="shared" si="241"/>
        <v>17.063927908574936</v>
      </c>
      <c r="CX86" s="8">
        <f t="shared" si="150"/>
        <v>93.021668188188642</v>
      </c>
      <c r="CY86" s="8">
        <f t="shared" si="204"/>
        <v>101.43870278015108</v>
      </c>
      <c r="DA86">
        <f t="shared" si="151"/>
        <v>101.43870278015108</v>
      </c>
      <c r="DB86" s="17">
        <f t="shared" si="242"/>
        <v>15.723607563140098</v>
      </c>
      <c r="DC86" s="8">
        <f t="shared" si="152"/>
        <v>85.715095217010983</v>
      </c>
      <c r="DD86" s="8">
        <f t="shared" si="205"/>
        <v>175.60436819828757</v>
      </c>
      <c r="DF86">
        <f t="shared" si="153"/>
        <v>175.60436819828757</v>
      </c>
      <c r="DG86" s="17">
        <f t="shared" si="243"/>
        <v>27.219730696943763</v>
      </c>
      <c r="DH86" s="8">
        <f t="shared" si="154"/>
        <v>148.3846375013438</v>
      </c>
      <c r="DI86" s="8">
        <f t="shared" si="206"/>
        <v>167.71551756134767</v>
      </c>
      <c r="DK86">
        <f t="shared" si="155"/>
        <v>167.71551756134767</v>
      </c>
      <c r="DL86" s="17">
        <f t="shared" si="244"/>
        <v>25.996911515114256</v>
      </c>
      <c r="DM86" s="8">
        <f t="shared" si="156"/>
        <v>141.71860604623342</v>
      </c>
      <c r="DN86" s="8">
        <f t="shared" si="207"/>
        <v>160.18106565042169</v>
      </c>
      <c r="DP86">
        <f t="shared" si="157"/>
        <v>160.18106565042169</v>
      </c>
      <c r="DQ86" s="17">
        <f t="shared" si="245"/>
        <v>24.829026262209265</v>
      </c>
      <c r="DR86" s="8">
        <f t="shared" si="158"/>
        <v>135.35203938821243</v>
      </c>
      <c r="DS86" s="8">
        <f t="shared" si="208"/>
        <v>152.9409016560281</v>
      </c>
      <c r="DU86">
        <f t="shared" si="159"/>
        <v>152.9409016560281</v>
      </c>
      <c r="DV86" s="17">
        <f t="shared" si="246"/>
        <v>23.706757402094293</v>
      </c>
      <c r="DW86" s="8">
        <f t="shared" si="160"/>
        <v>129.23414425393381</v>
      </c>
      <c r="DX86" s="8">
        <f t="shared" si="209"/>
        <v>146.07018459003257</v>
      </c>
      <c r="DZ86">
        <f t="shared" si="161"/>
        <v>146.07018459003257</v>
      </c>
      <c r="EA86" s="17">
        <f t="shared" si="247"/>
        <v>22.641755032562589</v>
      </c>
      <c r="EB86" s="8">
        <f t="shared" si="162"/>
        <v>123.42842955746998</v>
      </c>
      <c r="EC86" s="8">
        <f t="shared" si="210"/>
        <v>247.87200258299131</v>
      </c>
      <c r="EE86">
        <f t="shared" si="163"/>
        <v>247.87200258299131</v>
      </c>
      <c r="EF86" s="17">
        <f t="shared" si="248"/>
        <v>38.421647632379155</v>
      </c>
      <c r="EG86" s="8">
        <f t="shared" si="164"/>
        <v>209.45035495061217</v>
      </c>
      <c r="EH86" s="8">
        <f t="shared" si="211"/>
        <v>241.30240302653169</v>
      </c>
      <c r="EJ86">
        <f t="shared" si="165"/>
        <v>241.30240302653169</v>
      </c>
      <c r="EK86" s="17">
        <f t="shared" si="249"/>
        <v>37.403320283530576</v>
      </c>
      <c r="EL86" s="8">
        <f t="shared" si="166"/>
        <v>203.89908274300112</v>
      </c>
      <c r="EM86" s="8">
        <f t="shared" si="212"/>
        <v>234.90692413671655</v>
      </c>
      <c r="EO86">
        <f t="shared" si="167"/>
        <v>234.90692413671655</v>
      </c>
      <c r="EP86" s="17">
        <f t="shared" si="250"/>
        <v>36.411982682735889</v>
      </c>
      <c r="EQ86" s="8">
        <f t="shared" si="168"/>
        <v>198.49494145398066</v>
      </c>
      <c r="ER86" s="8">
        <f t="shared" si="213"/>
        <v>228.68095101939696</v>
      </c>
      <c r="ET86">
        <f t="shared" si="169"/>
        <v>228.68095101939696</v>
      </c>
      <c r="EU86" s="17">
        <f t="shared" si="251"/>
        <v>35.446919493712649</v>
      </c>
      <c r="EV86" s="8">
        <f t="shared" si="170"/>
        <v>193.23403152568432</v>
      </c>
      <c r="EW86" s="8">
        <f t="shared" si="214"/>
        <v>222.61999109357896</v>
      </c>
      <c r="EY86">
        <f t="shared" si="171"/>
        <v>222.61999109357896</v>
      </c>
      <c r="EZ86" s="17">
        <f t="shared" si="252"/>
        <v>34.507434339451301</v>
      </c>
      <c r="FA86" s="8">
        <f t="shared" si="172"/>
        <v>188.11255675412767</v>
      </c>
      <c r="FB86" s="8">
        <f t="shared" si="215"/>
        <v>207.47841605246339</v>
      </c>
      <c r="FD86">
        <f t="shared" si="173"/>
        <v>207.47841605246339</v>
      </c>
      <c r="FE86" s="17">
        <f t="shared" si="253"/>
        <v>32.16039935862814</v>
      </c>
      <c r="FF86" s="8">
        <f t="shared" si="174"/>
        <v>175.31801669383526</v>
      </c>
      <c r="FG86" s="8">
        <f t="shared" si="216"/>
        <v>207.35730600806565</v>
      </c>
      <c r="FI86">
        <f t="shared" si="175"/>
        <v>207.35730600806565</v>
      </c>
      <c r="FJ86" s="17">
        <f t="shared" si="254"/>
        <v>32.141626575086228</v>
      </c>
      <c r="FK86" s="8">
        <f t="shared" si="176"/>
        <v>175.21567943297941</v>
      </c>
      <c r="FL86" s="8">
        <f t="shared" si="217"/>
        <v>207.23817356958295</v>
      </c>
      <c r="FN86">
        <f t="shared" si="177"/>
        <v>207.23817356958295</v>
      </c>
      <c r="FO86" s="17">
        <f t="shared" si="255"/>
        <v>32.123160332326776</v>
      </c>
      <c r="FP86" s="8">
        <f t="shared" si="178"/>
        <v>175.11501323725616</v>
      </c>
      <c r="FQ86" s="8">
        <f t="shared" si="218"/>
        <v>207.08643785628016</v>
      </c>
      <c r="FS86">
        <f t="shared" si="179"/>
        <v>207.08643785628016</v>
      </c>
      <c r="FT86" s="17">
        <f t="shared" si="256"/>
        <v>32.099640386350565</v>
      </c>
      <c r="FU86" s="8">
        <f t="shared" si="180"/>
        <v>174.9867974699296</v>
      </c>
      <c r="FV86" s="8">
        <f t="shared" si="219"/>
        <v>206.97172842384782</v>
      </c>
      <c r="FX86">
        <f t="shared" si="181"/>
        <v>206.97172842384782</v>
      </c>
      <c r="FY86" s="17">
        <f t="shared" si="257"/>
        <v>32.08185973606696</v>
      </c>
      <c r="FZ86" s="8">
        <f t="shared" si="182"/>
        <v>174.88986868778085</v>
      </c>
      <c r="GA86" s="8">
        <f t="shared" si="220"/>
        <v>187.05074588234802</v>
      </c>
      <c r="GC86">
        <f t="shared" si="183"/>
        <v>187.05074588234802</v>
      </c>
      <c r="GD86" s="17">
        <f t="shared" si="258"/>
        <v>28.993987916239238</v>
      </c>
      <c r="GE86" s="8">
        <f t="shared" si="184"/>
        <v>158.05675796610879</v>
      </c>
      <c r="GF86" s="8">
        <f t="shared" si="221"/>
        <v>190.34182641907512</v>
      </c>
    </row>
    <row r="87" spans="1:188" x14ac:dyDescent="0.3">
      <c r="A87" s="17">
        <v>101</v>
      </c>
      <c r="C87">
        <v>32</v>
      </c>
      <c r="E87">
        <f t="shared" si="111"/>
        <v>32</v>
      </c>
      <c r="F87" s="17">
        <f t="shared" si="222"/>
        <v>4.9601920000000002</v>
      </c>
      <c r="G87" s="8">
        <f t="shared" si="112"/>
        <v>27.039808000000001</v>
      </c>
      <c r="H87" s="8">
        <f t="shared" si="185"/>
        <v>27.039808000000001</v>
      </c>
      <c r="J87" s="7">
        <f t="shared" si="113"/>
        <v>27.039808000000001</v>
      </c>
      <c r="K87" s="17">
        <f t="shared" si="223"/>
        <v>4.1913324788480004</v>
      </c>
      <c r="L87" s="8">
        <f t="shared" si="114"/>
        <v>22.848475521152</v>
      </c>
      <c r="M87" s="8">
        <f t="shared" si="186"/>
        <v>53.551114502700003</v>
      </c>
      <c r="O87">
        <f t="shared" si="115"/>
        <v>53.551114502700003</v>
      </c>
      <c r="P87" s="17">
        <f t="shared" si="224"/>
        <v>8.3007440546055165</v>
      </c>
      <c r="Q87" s="8">
        <f t="shared" si="116"/>
        <v>45.250370448094486</v>
      </c>
      <c r="R87" s="8">
        <f t="shared" si="187"/>
        <v>45.250370448094486</v>
      </c>
      <c r="T87">
        <f t="shared" si="117"/>
        <v>45.250370448094486</v>
      </c>
      <c r="U87" s="17">
        <f t="shared" si="225"/>
        <v>7.014078921677334</v>
      </c>
      <c r="V87" s="8">
        <f t="shared" si="118"/>
        <v>38.236291526417155</v>
      </c>
      <c r="W87" s="8">
        <f t="shared" si="188"/>
        <v>38.236291526417155</v>
      </c>
      <c r="Y87">
        <f t="shared" si="119"/>
        <v>38.236291526417155</v>
      </c>
      <c r="Z87" s="17">
        <f t="shared" si="226"/>
        <v>5.9268546043438173</v>
      </c>
      <c r="AA87" s="8">
        <f t="shared" si="120"/>
        <v>32.309436922073338</v>
      </c>
      <c r="AB87" s="8">
        <f t="shared" si="189"/>
        <v>32.309436922073338</v>
      </c>
      <c r="AD87">
        <f t="shared" si="121"/>
        <v>32.309436922073338</v>
      </c>
      <c r="AE87" s="17">
        <f t="shared" si="227"/>
        <v>5.0081565795429004</v>
      </c>
      <c r="AF87" s="8">
        <f t="shared" si="122"/>
        <v>27.30128034253044</v>
      </c>
      <c r="AG87" s="8">
        <f t="shared" si="190"/>
        <v>27.30128034253044</v>
      </c>
      <c r="AI87">
        <f t="shared" si="123"/>
        <v>27.30128034253044</v>
      </c>
      <c r="AJ87" s="17">
        <f t="shared" si="228"/>
        <v>4.2318622607742737</v>
      </c>
      <c r="AK87" s="8">
        <f t="shared" si="124"/>
        <v>23.069418081756165</v>
      </c>
      <c r="AL87" s="8">
        <f t="shared" si="191"/>
        <v>79.051205960151094</v>
      </c>
      <c r="AN87">
        <f t="shared" si="125"/>
        <v>79.051205960151094</v>
      </c>
      <c r="AO87" s="17">
        <f t="shared" si="229"/>
        <v>12.253411231059181</v>
      </c>
      <c r="AP87" s="8">
        <f t="shared" si="126"/>
        <v>66.797794729091919</v>
      </c>
      <c r="AQ87" s="8">
        <f t="shared" si="192"/>
        <v>66.797794729091919</v>
      </c>
      <c r="AS87">
        <f t="shared" si="127"/>
        <v>66.797794729091919</v>
      </c>
      <c r="AT87" s="17">
        <f t="shared" si="230"/>
        <v>10.354058969777622</v>
      </c>
      <c r="AU87" s="8">
        <f t="shared" si="128"/>
        <v>56.443735759314293</v>
      </c>
      <c r="AV87" s="8">
        <f t="shared" si="193"/>
        <v>56.443735759314293</v>
      </c>
      <c r="AX87">
        <f t="shared" si="129"/>
        <v>56.443735759314293</v>
      </c>
      <c r="AY87" s="17">
        <f t="shared" si="231"/>
        <v>8.7491177051082722</v>
      </c>
      <c r="AZ87" s="8">
        <f t="shared" si="130"/>
        <v>47.694618054206018</v>
      </c>
      <c r="BA87" s="8">
        <f t="shared" si="194"/>
        <v>47.694618054206018</v>
      </c>
      <c r="BC87">
        <f t="shared" si="131"/>
        <v>47.694618054206018</v>
      </c>
      <c r="BD87" s="17">
        <f t="shared" si="232"/>
        <v>7.3929519661102585</v>
      </c>
      <c r="BE87" s="8">
        <f t="shared" si="132"/>
        <v>40.301666088095757</v>
      </c>
      <c r="BF87" s="8">
        <f t="shared" si="195"/>
        <v>40.301666088095757</v>
      </c>
      <c r="BH87">
        <f t="shared" si="133"/>
        <v>40.301666088095757</v>
      </c>
      <c r="BI87" s="17">
        <f t="shared" si="233"/>
        <v>6.2470000536513712</v>
      </c>
      <c r="BJ87" s="8">
        <f t="shared" si="134"/>
        <v>34.054666034444388</v>
      </c>
      <c r="BK87" s="8">
        <f t="shared" si="196"/>
        <v>100.83891382183732</v>
      </c>
      <c r="BM87">
        <f t="shared" si="135"/>
        <v>100.83891382183732</v>
      </c>
      <c r="BN87" s="17">
        <f t="shared" si="234"/>
        <v>15.630636675867716</v>
      </c>
      <c r="BO87" s="8">
        <f t="shared" si="136"/>
        <v>85.208277145969603</v>
      </c>
      <c r="BP87" s="8">
        <f t="shared" si="197"/>
        <v>85.208277145969603</v>
      </c>
      <c r="BR87">
        <f t="shared" si="137"/>
        <v>85.208277145969603</v>
      </c>
      <c r="BS87" s="17">
        <f t="shared" si="235"/>
        <v>13.207794207288165</v>
      </c>
      <c r="BT87" s="8">
        <f t="shared" si="138"/>
        <v>72.000482938681444</v>
      </c>
      <c r="BU87" s="8">
        <f t="shared" si="198"/>
        <v>72.000482938681444</v>
      </c>
      <c r="BW87">
        <f t="shared" si="139"/>
        <v>72.000482938681444</v>
      </c>
      <c r="BX87" s="17">
        <f t="shared" si="236"/>
        <v>11.160506858393257</v>
      </c>
      <c r="BY87" s="8">
        <f t="shared" si="140"/>
        <v>60.839976080288189</v>
      </c>
      <c r="BZ87" s="8">
        <f t="shared" si="199"/>
        <v>60.839976080288189</v>
      </c>
      <c r="CB87">
        <f t="shared" si="141"/>
        <v>60.839976080288189</v>
      </c>
      <c r="CC87" s="17">
        <f t="shared" si="237"/>
        <v>9.430561332301151</v>
      </c>
      <c r="CD87" s="8">
        <f t="shared" si="142"/>
        <v>51.409414747987036</v>
      </c>
      <c r="CE87" s="8">
        <f t="shared" si="200"/>
        <v>51.409414747987036</v>
      </c>
      <c r="CG87">
        <f t="shared" si="143"/>
        <v>51.409414747987036</v>
      </c>
      <c r="CH87" s="17">
        <f t="shared" si="238"/>
        <v>7.9687677424264791</v>
      </c>
      <c r="CI87" s="8">
        <f t="shared" si="144"/>
        <v>43.440647005560557</v>
      </c>
      <c r="CJ87" s="8">
        <f t="shared" si="201"/>
        <v>118.8952648426463</v>
      </c>
      <c r="CL87">
        <f t="shared" si="145"/>
        <v>118.8952648426463</v>
      </c>
      <c r="CM87" s="17">
        <f t="shared" si="239"/>
        <v>18.429479422199233</v>
      </c>
      <c r="CN87" s="8">
        <f t="shared" si="146"/>
        <v>100.46578542044706</v>
      </c>
      <c r="CO87" s="8">
        <f t="shared" si="202"/>
        <v>109.55639847505098</v>
      </c>
      <c r="CQ87">
        <f t="shared" si="147"/>
        <v>109.55639847505098</v>
      </c>
      <c r="CR87" s="17">
        <f t="shared" si="240"/>
        <v>16.981899102023753</v>
      </c>
      <c r="CS87" s="8">
        <f t="shared" si="148"/>
        <v>92.574499373027237</v>
      </c>
      <c r="CT87" s="8">
        <f t="shared" si="203"/>
        <v>100.95107204403115</v>
      </c>
      <c r="CV87">
        <f t="shared" si="149"/>
        <v>100.95107204403115</v>
      </c>
      <c r="CW87" s="17">
        <f t="shared" si="241"/>
        <v>15.648021873257093</v>
      </c>
      <c r="CX87" s="8">
        <f t="shared" si="150"/>
        <v>85.303050170774057</v>
      </c>
      <c r="CY87" s="8">
        <f t="shared" si="204"/>
        <v>93.021668188188642</v>
      </c>
      <c r="DA87">
        <f t="shared" si="151"/>
        <v>93.021668188188642</v>
      </c>
      <c r="DB87" s="17">
        <f t="shared" si="242"/>
        <v>14.41891669917837</v>
      </c>
      <c r="DC87" s="8">
        <f t="shared" si="152"/>
        <v>78.602751489010274</v>
      </c>
      <c r="DD87" s="8">
        <f t="shared" si="205"/>
        <v>85.715095217010983</v>
      </c>
      <c r="DF87">
        <f t="shared" si="153"/>
        <v>85.715095217010983</v>
      </c>
      <c r="DG87" s="17">
        <f t="shared" si="243"/>
        <v>13.286354049208004</v>
      </c>
      <c r="DH87" s="8">
        <f t="shared" si="154"/>
        <v>72.428741167802983</v>
      </c>
      <c r="DI87" s="8">
        <f t="shared" si="206"/>
        <v>148.3846375013438</v>
      </c>
      <c r="DK87">
        <f t="shared" si="155"/>
        <v>148.3846375013438</v>
      </c>
      <c r="DL87" s="17">
        <f t="shared" si="244"/>
        <v>23.000509120533298</v>
      </c>
      <c r="DM87" s="8">
        <f t="shared" si="156"/>
        <v>125.38412838081051</v>
      </c>
      <c r="DN87" s="8">
        <f t="shared" si="207"/>
        <v>141.71860604623342</v>
      </c>
      <c r="DP87">
        <f t="shared" si="157"/>
        <v>141.71860604623342</v>
      </c>
      <c r="DQ87" s="17">
        <f t="shared" si="245"/>
        <v>21.967234248802459</v>
      </c>
      <c r="DR87" s="8">
        <f t="shared" si="158"/>
        <v>119.75137179743096</v>
      </c>
      <c r="DS87" s="8">
        <f t="shared" si="208"/>
        <v>135.35203938821243</v>
      </c>
      <c r="DU87">
        <f t="shared" si="159"/>
        <v>135.35203938821243</v>
      </c>
      <c r="DV87" s="17">
        <f t="shared" si="246"/>
        <v>20.980378217409257</v>
      </c>
      <c r="DW87" s="8">
        <f t="shared" si="160"/>
        <v>114.37166117080318</v>
      </c>
      <c r="DX87" s="8">
        <f t="shared" si="209"/>
        <v>129.23414425393381</v>
      </c>
      <c r="DZ87">
        <f t="shared" si="161"/>
        <v>129.23414425393381</v>
      </c>
      <c r="EA87" s="17">
        <f t="shared" si="247"/>
        <v>20.032067764225264</v>
      </c>
      <c r="EB87" s="8">
        <f t="shared" si="162"/>
        <v>109.20207648970855</v>
      </c>
      <c r="EC87" s="8">
        <f t="shared" si="210"/>
        <v>123.42842955746998</v>
      </c>
      <c r="EE87">
        <f t="shared" si="163"/>
        <v>123.42842955746998</v>
      </c>
      <c r="EF87" s="17">
        <f t="shared" si="248"/>
        <v>19.132147151985194</v>
      </c>
      <c r="EG87" s="8">
        <f t="shared" si="164"/>
        <v>104.29628240548479</v>
      </c>
      <c r="EH87" s="8">
        <f t="shared" si="211"/>
        <v>209.45035495061217</v>
      </c>
      <c r="EJ87">
        <f t="shared" si="165"/>
        <v>209.45035495061217</v>
      </c>
      <c r="EK87" s="17">
        <f t="shared" si="249"/>
        <v>32.466061719474588</v>
      </c>
      <c r="EL87" s="8">
        <f t="shared" si="166"/>
        <v>176.98429323113757</v>
      </c>
      <c r="EM87" s="8">
        <f t="shared" si="212"/>
        <v>203.89908274300112</v>
      </c>
      <c r="EO87">
        <f t="shared" si="167"/>
        <v>203.89908274300112</v>
      </c>
      <c r="EP87" s="17">
        <f t="shared" si="250"/>
        <v>31.605581219661634</v>
      </c>
      <c r="EQ87" s="8">
        <f t="shared" si="168"/>
        <v>172.29350152333947</v>
      </c>
      <c r="ER87" s="8">
        <f t="shared" si="213"/>
        <v>198.49494145398066</v>
      </c>
      <c r="ET87">
        <f t="shared" si="169"/>
        <v>198.49494145398066</v>
      </c>
      <c r="EU87" s="17">
        <f t="shared" si="251"/>
        <v>30.767906895015727</v>
      </c>
      <c r="EV87" s="8">
        <f t="shared" si="170"/>
        <v>167.72703455896493</v>
      </c>
      <c r="EW87" s="8">
        <f t="shared" si="214"/>
        <v>193.23403152568432</v>
      </c>
      <c r="EY87">
        <f t="shared" si="171"/>
        <v>193.23403152568432</v>
      </c>
      <c r="EZ87" s="17">
        <f t="shared" si="252"/>
        <v>29.952434290670222</v>
      </c>
      <c r="FA87" s="8">
        <f t="shared" si="172"/>
        <v>163.28159723501409</v>
      </c>
      <c r="FB87" s="8">
        <f t="shared" si="215"/>
        <v>188.11255675412767</v>
      </c>
      <c r="FD87">
        <f t="shared" si="173"/>
        <v>188.11255675412767</v>
      </c>
      <c r="FE87" s="17">
        <f t="shared" si="253"/>
        <v>29.158574972230316</v>
      </c>
      <c r="FF87" s="8">
        <f t="shared" si="174"/>
        <v>158.95398178189734</v>
      </c>
      <c r="FG87" s="8">
        <f t="shared" si="216"/>
        <v>175.31801669383526</v>
      </c>
      <c r="FI87">
        <f t="shared" si="175"/>
        <v>175.31801669383526</v>
      </c>
      <c r="FJ87" s="17">
        <f t="shared" si="254"/>
        <v>27.17534449564463</v>
      </c>
      <c r="FK87" s="8">
        <f t="shared" si="176"/>
        <v>148.14267219819064</v>
      </c>
      <c r="FL87" s="8">
        <f t="shared" si="217"/>
        <v>175.21567943297941</v>
      </c>
      <c r="FN87">
        <f t="shared" si="177"/>
        <v>175.21567943297941</v>
      </c>
      <c r="FO87" s="17">
        <f t="shared" si="255"/>
        <v>27.159481606188407</v>
      </c>
      <c r="FP87" s="8">
        <f t="shared" si="178"/>
        <v>148.05619782679099</v>
      </c>
      <c r="FQ87" s="8">
        <f t="shared" si="218"/>
        <v>175.11501323725616</v>
      </c>
      <c r="FS87">
        <f t="shared" si="179"/>
        <v>175.11501323725616</v>
      </c>
      <c r="FT87" s="17">
        <f t="shared" si="256"/>
        <v>27.14387774185413</v>
      </c>
      <c r="FU87" s="8">
        <f t="shared" si="180"/>
        <v>147.97113549540202</v>
      </c>
      <c r="FV87" s="8">
        <f t="shared" si="219"/>
        <v>174.9867974699296</v>
      </c>
      <c r="FX87">
        <f t="shared" si="181"/>
        <v>174.9867974699296</v>
      </c>
      <c r="FY87" s="17">
        <f t="shared" si="257"/>
        <v>27.124003528623909</v>
      </c>
      <c r="FZ87" s="8">
        <f t="shared" si="182"/>
        <v>147.86279394130568</v>
      </c>
      <c r="GA87" s="8">
        <f t="shared" si="220"/>
        <v>174.88986868778085</v>
      </c>
      <c r="GC87">
        <f t="shared" si="183"/>
        <v>174.88986868778085</v>
      </c>
      <c r="GD87" s="17">
        <f t="shared" si="258"/>
        <v>27.108978985818158</v>
      </c>
      <c r="GE87" s="8">
        <f t="shared" si="184"/>
        <v>147.78088970196268</v>
      </c>
      <c r="GF87" s="8">
        <f t="shared" si="221"/>
        <v>158.05675796610879</v>
      </c>
    </row>
    <row r="88" spans="1:188" x14ac:dyDescent="0.3">
      <c r="A88" s="17">
        <v>102</v>
      </c>
      <c r="C88">
        <v>32</v>
      </c>
      <c r="E88">
        <f t="shared" si="111"/>
        <v>32</v>
      </c>
      <c r="F88" s="17">
        <f t="shared" si="222"/>
        <v>4.9601920000000002</v>
      </c>
      <c r="G88" s="8">
        <f t="shared" si="112"/>
        <v>27.039808000000001</v>
      </c>
      <c r="H88" s="8">
        <f t="shared" si="185"/>
        <v>27.039808000000001</v>
      </c>
      <c r="J88" s="7">
        <f t="shared" si="113"/>
        <v>27.039808000000001</v>
      </c>
      <c r="K88" s="17">
        <f t="shared" si="223"/>
        <v>4.1913324788480004</v>
      </c>
      <c r="L88" s="8">
        <f t="shared" si="114"/>
        <v>22.848475521152</v>
      </c>
      <c r="M88" s="8">
        <f t="shared" si="186"/>
        <v>22.848475521152</v>
      </c>
      <c r="O88">
        <f t="shared" si="115"/>
        <v>22.848475521152</v>
      </c>
      <c r="P88" s="17">
        <f t="shared" si="224"/>
        <v>3.541650796631687</v>
      </c>
      <c r="Q88" s="8">
        <f t="shared" si="116"/>
        <v>19.306824724520315</v>
      </c>
      <c r="R88" s="8">
        <f t="shared" si="187"/>
        <v>45.250370448094486</v>
      </c>
      <c r="T88">
        <f t="shared" si="117"/>
        <v>45.250370448094486</v>
      </c>
      <c r="U88" s="17">
        <f t="shared" si="225"/>
        <v>7.014078921677334</v>
      </c>
      <c r="V88" s="8">
        <f t="shared" si="118"/>
        <v>38.236291526417155</v>
      </c>
      <c r="W88" s="8">
        <f t="shared" si="188"/>
        <v>38.236291526417155</v>
      </c>
      <c r="Y88">
        <f t="shared" si="119"/>
        <v>38.236291526417155</v>
      </c>
      <c r="Z88" s="17">
        <f t="shared" si="226"/>
        <v>5.9268546043438173</v>
      </c>
      <c r="AA88" s="8">
        <f t="shared" si="120"/>
        <v>32.309436922073338</v>
      </c>
      <c r="AB88" s="8">
        <f t="shared" si="189"/>
        <v>32.309436922073338</v>
      </c>
      <c r="AD88">
        <f t="shared" si="121"/>
        <v>32.309436922073338</v>
      </c>
      <c r="AE88" s="17">
        <f t="shared" si="227"/>
        <v>5.0081565795429004</v>
      </c>
      <c r="AF88" s="8">
        <f t="shared" si="122"/>
        <v>27.30128034253044</v>
      </c>
      <c r="AG88" s="8">
        <f t="shared" si="190"/>
        <v>27.30128034253044</v>
      </c>
      <c r="AI88">
        <f t="shared" si="123"/>
        <v>27.30128034253044</v>
      </c>
      <c r="AJ88" s="17">
        <f t="shared" si="228"/>
        <v>4.2318622607742737</v>
      </c>
      <c r="AK88" s="8">
        <f t="shared" si="124"/>
        <v>23.069418081756165</v>
      </c>
      <c r="AL88" s="8">
        <f t="shared" si="191"/>
        <v>23.069418081756165</v>
      </c>
      <c r="AN88">
        <f t="shared" si="125"/>
        <v>23.069418081756165</v>
      </c>
      <c r="AO88" s="17">
        <f t="shared" si="229"/>
        <v>3.5758982191806963</v>
      </c>
      <c r="AP88" s="8">
        <f t="shared" si="126"/>
        <v>19.493519862575468</v>
      </c>
      <c r="AQ88" s="8">
        <f t="shared" si="192"/>
        <v>66.797794729091919</v>
      </c>
      <c r="AS88">
        <f t="shared" si="127"/>
        <v>66.797794729091919</v>
      </c>
      <c r="AT88" s="17">
        <f t="shared" si="230"/>
        <v>10.354058969777622</v>
      </c>
      <c r="AU88" s="8">
        <f t="shared" si="128"/>
        <v>56.443735759314293</v>
      </c>
      <c r="AV88" s="8">
        <f t="shared" si="193"/>
        <v>56.443735759314293</v>
      </c>
      <c r="AX88">
        <f t="shared" si="129"/>
        <v>56.443735759314293</v>
      </c>
      <c r="AY88" s="17">
        <f t="shared" si="231"/>
        <v>8.7491177051082722</v>
      </c>
      <c r="AZ88" s="8">
        <f t="shared" si="130"/>
        <v>47.694618054206018</v>
      </c>
      <c r="BA88" s="8">
        <f t="shared" si="194"/>
        <v>47.694618054206018</v>
      </c>
      <c r="BC88">
        <f t="shared" si="131"/>
        <v>47.694618054206018</v>
      </c>
      <c r="BD88" s="17">
        <f t="shared" si="232"/>
        <v>7.3929519661102585</v>
      </c>
      <c r="BE88" s="8">
        <f t="shared" si="132"/>
        <v>40.301666088095757</v>
      </c>
      <c r="BF88" s="8">
        <f t="shared" si="195"/>
        <v>40.301666088095757</v>
      </c>
      <c r="BH88">
        <f t="shared" si="133"/>
        <v>40.301666088095757</v>
      </c>
      <c r="BI88" s="17">
        <f t="shared" si="233"/>
        <v>6.2470000536513712</v>
      </c>
      <c r="BJ88" s="8">
        <f t="shared" si="134"/>
        <v>34.054666034444388</v>
      </c>
      <c r="BK88" s="8">
        <f t="shared" si="196"/>
        <v>34.054666034444388</v>
      </c>
      <c r="BM88">
        <f t="shared" si="135"/>
        <v>34.054666034444388</v>
      </c>
      <c r="BN88" s="17">
        <f t="shared" si="234"/>
        <v>5.2786775633350871</v>
      </c>
      <c r="BO88" s="8">
        <f t="shared" si="136"/>
        <v>28.775988471109301</v>
      </c>
      <c r="BP88" s="8">
        <f t="shared" si="197"/>
        <v>85.208277145969603</v>
      </c>
      <c r="BR88">
        <f t="shared" si="137"/>
        <v>85.208277145969603</v>
      </c>
      <c r="BS88" s="17">
        <f t="shared" si="235"/>
        <v>13.207794207288165</v>
      </c>
      <c r="BT88" s="8">
        <f t="shared" si="138"/>
        <v>72.000482938681444</v>
      </c>
      <c r="BU88" s="8">
        <f t="shared" si="198"/>
        <v>72.000482938681444</v>
      </c>
      <c r="BW88">
        <f t="shared" si="139"/>
        <v>72.000482938681444</v>
      </c>
      <c r="BX88" s="17">
        <f t="shared" si="236"/>
        <v>11.160506858393257</v>
      </c>
      <c r="BY88" s="8">
        <f t="shared" si="140"/>
        <v>60.839976080288189</v>
      </c>
      <c r="BZ88" s="8">
        <f t="shared" si="199"/>
        <v>60.839976080288189</v>
      </c>
      <c r="CB88">
        <f t="shared" si="141"/>
        <v>60.839976080288189</v>
      </c>
      <c r="CC88" s="17">
        <f t="shared" si="237"/>
        <v>9.430561332301151</v>
      </c>
      <c r="CD88" s="8">
        <f t="shared" si="142"/>
        <v>51.409414747987036</v>
      </c>
      <c r="CE88" s="8">
        <f t="shared" si="200"/>
        <v>51.409414747987036</v>
      </c>
      <c r="CG88">
        <f t="shared" si="143"/>
        <v>51.409414747987036</v>
      </c>
      <c r="CH88" s="17">
        <f t="shared" si="238"/>
        <v>7.9687677424264791</v>
      </c>
      <c r="CI88" s="8">
        <f t="shared" si="144"/>
        <v>43.440647005560557</v>
      </c>
      <c r="CJ88" s="8">
        <f t="shared" si="201"/>
        <v>43.440647005560557</v>
      </c>
      <c r="CL88">
        <f t="shared" si="145"/>
        <v>43.440647005560557</v>
      </c>
      <c r="CM88" s="17">
        <f t="shared" si="239"/>
        <v>6.7335609297439198</v>
      </c>
      <c r="CN88" s="8">
        <f t="shared" si="146"/>
        <v>36.707086075816633</v>
      </c>
      <c r="CO88" s="8">
        <f t="shared" si="202"/>
        <v>100.46578542044706</v>
      </c>
      <c r="CQ88">
        <f t="shared" si="147"/>
        <v>100.46578542044706</v>
      </c>
      <c r="CR88" s="17">
        <f t="shared" si="240"/>
        <v>15.572799534881819</v>
      </c>
      <c r="CS88" s="8">
        <f t="shared" si="148"/>
        <v>84.892985885565238</v>
      </c>
      <c r="CT88" s="8">
        <f t="shared" si="203"/>
        <v>92.574499373027237</v>
      </c>
      <c r="CV88">
        <f t="shared" si="149"/>
        <v>92.574499373027237</v>
      </c>
      <c r="CW88" s="17">
        <f t="shared" si="241"/>
        <v>14.34960284981546</v>
      </c>
      <c r="CX88" s="8">
        <f t="shared" si="150"/>
        <v>78.224896523211783</v>
      </c>
      <c r="CY88" s="8">
        <f t="shared" si="204"/>
        <v>85.303050170774057</v>
      </c>
      <c r="DA88">
        <f t="shared" si="151"/>
        <v>85.303050170774057</v>
      </c>
      <c r="DB88" s="17">
        <f t="shared" si="242"/>
        <v>13.222484594771004</v>
      </c>
      <c r="DC88" s="8">
        <f t="shared" si="152"/>
        <v>72.080565576003053</v>
      </c>
      <c r="DD88" s="8">
        <f t="shared" si="205"/>
        <v>78.602751489010274</v>
      </c>
      <c r="DF88">
        <f t="shared" si="153"/>
        <v>78.602751489010274</v>
      </c>
      <c r="DG88" s="17">
        <f t="shared" si="243"/>
        <v>12.183898097305526</v>
      </c>
      <c r="DH88" s="8">
        <f t="shared" si="154"/>
        <v>66.418853391704744</v>
      </c>
      <c r="DI88" s="8">
        <f t="shared" si="206"/>
        <v>72.428741167802983</v>
      </c>
      <c r="DK88">
        <f t="shared" si="155"/>
        <v>72.428741167802983</v>
      </c>
      <c r="DL88" s="17">
        <f t="shared" si="244"/>
        <v>11.226889453456469</v>
      </c>
      <c r="DM88" s="8">
        <f t="shared" si="156"/>
        <v>61.201851714346517</v>
      </c>
      <c r="DN88" s="8">
        <f t="shared" si="207"/>
        <v>125.38412838081051</v>
      </c>
      <c r="DP88">
        <f t="shared" si="157"/>
        <v>125.38412838081051</v>
      </c>
      <c r="DQ88" s="17">
        <f t="shared" si="245"/>
        <v>19.435292203795914</v>
      </c>
      <c r="DR88" s="8">
        <f t="shared" si="158"/>
        <v>105.9488361770146</v>
      </c>
      <c r="DS88" s="8">
        <f t="shared" si="208"/>
        <v>119.75137179743096</v>
      </c>
      <c r="DU88">
        <f t="shared" si="159"/>
        <v>119.75137179743096</v>
      </c>
      <c r="DV88" s="17">
        <f t="shared" si="246"/>
        <v>18.562181136832585</v>
      </c>
      <c r="DW88" s="8">
        <f t="shared" si="160"/>
        <v>101.18919066059837</v>
      </c>
      <c r="DX88" s="8">
        <f t="shared" si="209"/>
        <v>114.37166117080318</v>
      </c>
      <c r="DZ88">
        <f t="shared" si="161"/>
        <v>114.37166117080318</v>
      </c>
      <c r="EA88" s="17">
        <f t="shared" si="247"/>
        <v>17.72829371144152</v>
      </c>
      <c r="EB88" s="8">
        <f t="shared" si="162"/>
        <v>96.643367459361656</v>
      </c>
      <c r="EC88" s="8">
        <f t="shared" si="210"/>
        <v>109.20207648970855</v>
      </c>
      <c r="EE88">
        <f t="shared" si="163"/>
        <v>109.20207648970855</v>
      </c>
      <c r="EF88" s="17">
        <f t="shared" si="248"/>
        <v>16.926977068363762</v>
      </c>
      <c r="EG88" s="8">
        <f t="shared" si="164"/>
        <v>92.275099421344777</v>
      </c>
      <c r="EH88" s="8">
        <f t="shared" si="211"/>
        <v>104.29628240548479</v>
      </c>
      <c r="EJ88">
        <f t="shared" si="165"/>
        <v>104.29628240548479</v>
      </c>
      <c r="EK88" s="17">
        <f t="shared" si="249"/>
        <v>16.166549550544577</v>
      </c>
      <c r="EL88" s="8">
        <f t="shared" si="166"/>
        <v>88.129732854940215</v>
      </c>
      <c r="EM88" s="8">
        <f t="shared" si="212"/>
        <v>176.98429323113757</v>
      </c>
      <c r="EO88">
        <f t="shared" si="167"/>
        <v>176.98429323113757</v>
      </c>
      <c r="EP88" s="17">
        <f t="shared" si="250"/>
        <v>27.43362735658571</v>
      </c>
      <c r="EQ88" s="8">
        <f t="shared" si="168"/>
        <v>149.55066587455187</v>
      </c>
      <c r="ER88" s="8">
        <f t="shared" si="213"/>
        <v>172.29350152333947</v>
      </c>
      <c r="ET88">
        <f t="shared" si="169"/>
        <v>172.29350152333947</v>
      </c>
      <c r="EU88" s="17">
        <f t="shared" si="251"/>
        <v>26.70652649712676</v>
      </c>
      <c r="EV88" s="8">
        <f t="shared" si="170"/>
        <v>145.58697502621271</v>
      </c>
      <c r="EW88" s="8">
        <f t="shared" si="214"/>
        <v>167.72703455896493</v>
      </c>
      <c r="EY88">
        <f t="shared" si="171"/>
        <v>167.72703455896493</v>
      </c>
      <c r="EZ88" s="17">
        <f t="shared" si="252"/>
        <v>25.998696718846919</v>
      </c>
      <c r="FA88" s="8">
        <f t="shared" si="172"/>
        <v>141.728337840118</v>
      </c>
      <c r="FB88" s="8">
        <f t="shared" si="215"/>
        <v>163.28159723501409</v>
      </c>
      <c r="FD88">
        <f t="shared" si="173"/>
        <v>163.28159723501409</v>
      </c>
      <c r="FE88" s="17">
        <f t="shared" si="253"/>
        <v>25.309627261010593</v>
      </c>
      <c r="FF88" s="8">
        <f t="shared" si="174"/>
        <v>137.97196997400349</v>
      </c>
      <c r="FG88" s="8">
        <f t="shared" si="216"/>
        <v>158.95398178189734</v>
      </c>
      <c r="FI88">
        <f t="shared" si="175"/>
        <v>158.95398178189734</v>
      </c>
      <c r="FJ88" s="17">
        <f t="shared" si="254"/>
        <v>24.638820900084781</v>
      </c>
      <c r="FK88" s="8">
        <f t="shared" si="176"/>
        <v>134.31516088181257</v>
      </c>
      <c r="FL88" s="8">
        <f t="shared" si="217"/>
        <v>148.14267219819064</v>
      </c>
      <c r="FN88">
        <f t="shared" si="177"/>
        <v>148.14267219819064</v>
      </c>
      <c r="FO88" s="17">
        <f t="shared" si="255"/>
        <v>22.963003046752739</v>
      </c>
      <c r="FP88" s="8">
        <f t="shared" si="178"/>
        <v>125.17966915143791</v>
      </c>
      <c r="FQ88" s="8">
        <f t="shared" si="218"/>
        <v>148.05619782679099</v>
      </c>
      <c r="FS88">
        <f t="shared" si="179"/>
        <v>148.05619782679099</v>
      </c>
      <c r="FT88" s="17">
        <f t="shared" si="256"/>
        <v>22.949599000339564</v>
      </c>
      <c r="FU88" s="8">
        <f t="shared" si="180"/>
        <v>125.10659882645143</v>
      </c>
      <c r="FV88" s="8">
        <f t="shared" si="219"/>
        <v>147.97113549540202</v>
      </c>
      <c r="FX88">
        <f t="shared" si="181"/>
        <v>147.97113549540202</v>
      </c>
      <c r="FY88" s="17">
        <f t="shared" si="257"/>
        <v>22.936413828600287</v>
      </c>
      <c r="FZ88" s="8">
        <f t="shared" si="182"/>
        <v>125.03472166680174</v>
      </c>
      <c r="GA88" s="8">
        <f t="shared" si="220"/>
        <v>147.86279394130568</v>
      </c>
      <c r="GC88">
        <f t="shared" si="183"/>
        <v>147.86279394130568</v>
      </c>
      <c r="GD88" s="17">
        <f t="shared" si="258"/>
        <v>22.919620237666031</v>
      </c>
      <c r="GE88" s="8">
        <f t="shared" si="184"/>
        <v>124.94317370363964</v>
      </c>
      <c r="GF88" s="8">
        <f t="shared" si="221"/>
        <v>147.78088970196268</v>
      </c>
    </row>
    <row r="89" spans="1:188" x14ac:dyDescent="0.3">
      <c r="A89" s="17">
        <v>103</v>
      </c>
      <c r="C89">
        <v>31</v>
      </c>
      <c r="E89">
        <f t="shared" si="111"/>
        <v>31</v>
      </c>
      <c r="F89" s="17">
        <f t="shared" si="222"/>
        <v>4.805186</v>
      </c>
      <c r="G89" s="8">
        <f t="shared" si="112"/>
        <v>26.194814000000001</v>
      </c>
      <c r="H89" s="8">
        <f t="shared" si="185"/>
        <v>27.039808000000001</v>
      </c>
      <c r="J89" s="7">
        <f t="shared" si="113"/>
        <v>27.039808000000001</v>
      </c>
      <c r="K89" s="17">
        <f t="shared" si="223"/>
        <v>4.1913324788480004</v>
      </c>
      <c r="L89" s="8">
        <f t="shared" si="114"/>
        <v>22.848475521152</v>
      </c>
      <c r="M89" s="8">
        <f t="shared" si="186"/>
        <v>22.848475521152</v>
      </c>
      <c r="O89">
        <f t="shared" si="115"/>
        <v>22.848475521152</v>
      </c>
      <c r="P89" s="17">
        <f t="shared" si="224"/>
        <v>3.541650796631687</v>
      </c>
      <c r="Q89" s="8">
        <f t="shared" si="116"/>
        <v>19.306824724520315</v>
      </c>
      <c r="R89" s="8">
        <f t="shared" si="187"/>
        <v>19.306824724520315</v>
      </c>
      <c r="T89">
        <f t="shared" si="117"/>
        <v>19.306824724520315</v>
      </c>
      <c r="U89" s="17">
        <f t="shared" si="225"/>
        <v>2.992673673248996</v>
      </c>
      <c r="V89" s="8">
        <f t="shared" si="118"/>
        <v>16.314151051271317</v>
      </c>
      <c r="W89" s="8">
        <f t="shared" si="188"/>
        <v>38.236291526417155</v>
      </c>
      <c r="Y89">
        <f t="shared" si="119"/>
        <v>38.236291526417155</v>
      </c>
      <c r="Z89" s="17">
        <f t="shared" si="226"/>
        <v>5.9268546043438173</v>
      </c>
      <c r="AA89" s="8">
        <f t="shared" si="120"/>
        <v>32.309436922073338</v>
      </c>
      <c r="AB89" s="8">
        <f t="shared" si="189"/>
        <v>32.309436922073338</v>
      </c>
      <c r="AD89">
        <f t="shared" si="121"/>
        <v>32.309436922073338</v>
      </c>
      <c r="AE89" s="17">
        <f t="shared" si="227"/>
        <v>5.0081565795429004</v>
      </c>
      <c r="AF89" s="8">
        <f t="shared" si="122"/>
        <v>27.30128034253044</v>
      </c>
      <c r="AG89" s="8">
        <f t="shared" si="190"/>
        <v>27.30128034253044</v>
      </c>
      <c r="AI89">
        <f t="shared" si="123"/>
        <v>27.30128034253044</v>
      </c>
      <c r="AJ89" s="17">
        <f t="shared" si="228"/>
        <v>4.2318622607742737</v>
      </c>
      <c r="AK89" s="8">
        <f t="shared" si="124"/>
        <v>23.069418081756165</v>
      </c>
      <c r="AL89" s="8">
        <f t="shared" si="191"/>
        <v>23.069418081756165</v>
      </c>
      <c r="AN89">
        <f t="shared" si="125"/>
        <v>23.069418081756165</v>
      </c>
      <c r="AO89" s="17">
        <f t="shared" si="229"/>
        <v>3.5758982191806963</v>
      </c>
      <c r="AP89" s="8">
        <f t="shared" si="126"/>
        <v>19.493519862575468</v>
      </c>
      <c r="AQ89" s="8">
        <f t="shared" si="192"/>
        <v>19.493519862575468</v>
      </c>
      <c r="AS89">
        <f t="shared" si="127"/>
        <v>19.493519862575468</v>
      </c>
      <c r="AT89" s="17">
        <f t="shared" si="230"/>
        <v>3.0216125398183733</v>
      </c>
      <c r="AU89" s="8">
        <f t="shared" si="128"/>
        <v>16.471907322757094</v>
      </c>
      <c r="AV89" s="8">
        <f t="shared" si="193"/>
        <v>56.443735759314293</v>
      </c>
      <c r="AX89">
        <f t="shared" si="129"/>
        <v>56.443735759314293</v>
      </c>
      <c r="AY89" s="17">
        <f t="shared" si="231"/>
        <v>8.7491177051082722</v>
      </c>
      <c r="AZ89" s="8">
        <f t="shared" si="130"/>
        <v>47.694618054206018</v>
      </c>
      <c r="BA89" s="8">
        <f t="shared" si="194"/>
        <v>47.694618054206018</v>
      </c>
      <c r="BC89">
        <f t="shared" si="131"/>
        <v>47.694618054206018</v>
      </c>
      <c r="BD89" s="17">
        <f t="shared" si="232"/>
        <v>7.3929519661102585</v>
      </c>
      <c r="BE89" s="8">
        <f t="shared" si="132"/>
        <v>40.301666088095757</v>
      </c>
      <c r="BF89" s="8">
        <f t="shared" si="195"/>
        <v>40.301666088095757</v>
      </c>
      <c r="BH89">
        <f t="shared" si="133"/>
        <v>40.301666088095757</v>
      </c>
      <c r="BI89" s="17">
        <f t="shared" si="233"/>
        <v>6.2470000536513712</v>
      </c>
      <c r="BJ89" s="8">
        <f t="shared" si="134"/>
        <v>34.054666034444388</v>
      </c>
      <c r="BK89" s="8">
        <f t="shared" si="196"/>
        <v>34.054666034444388</v>
      </c>
      <c r="BM89">
        <f t="shared" si="135"/>
        <v>34.054666034444388</v>
      </c>
      <c r="BN89" s="17">
        <f t="shared" si="234"/>
        <v>5.2786775633350871</v>
      </c>
      <c r="BO89" s="8">
        <f t="shared" si="136"/>
        <v>28.775988471109301</v>
      </c>
      <c r="BP89" s="8">
        <f t="shared" si="197"/>
        <v>28.775988471109301</v>
      </c>
      <c r="BR89">
        <f t="shared" si="137"/>
        <v>28.775988471109301</v>
      </c>
      <c r="BS89" s="17">
        <f t="shared" si="235"/>
        <v>4.4604508689527682</v>
      </c>
      <c r="BT89" s="8">
        <f t="shared" si="138"/>
        <v>24.315537602156532</v>
      </c>
      <c r="BU89" s="8">
        <f t="shared" si="198"/>
        <v>72.000482938681444</v>
      </c>
      <c r="BW89">
        <f t="shared" si="139"/>
        <v>72.000482938681444</v>
      </c>
      <c r="BX89" s="17">
        <f t="shared" si="236"/>
        <v>11.160506858393257</v>
      </c>
      <c r="BY89" s="8">
        <f t="shared" si="140"/>
        <v>60.839976080288189</v>
      </c>
      <c r="BZ89" s="8">
        <f t="shared" si="199"/>
        <v>60.839976080288189</v>
      </c>
      <c r="CB89">
        <f t="shared" si="141"/>
        <v>60.839976080288189</v>
      </c>
      <c r="CC89" s="17">
        <f t="shared" si="237"/>
        <v>9.430561332301151</v>
      </c>
      <c r="CD89" s="8">
        <f t="shared" si="142"/>
        <v>51.409414747987036</v>
      </c>
      <c r="CE89" s="8">
        <f t="shared" si="200"/>
        <v>51.409414747987036</v>
      </c>
      <c r="CG89">
        <f t="shared" si="143"/>
        <v>51.409414747987036</v>
      </c>
      <c r="CH89" s="17">
        <f t="shared" si="238"/>
        <v>7.9687677424264791</v>
      </c>
      <c r="CI89" s="8">
        <f t="shared" si="144"/>
        <v>43.440647005560557</v>
      </c>
      <c r="CJ89" s="8">
        <f t="shared" si="201"/>
        <v>43.440647005560557</v>
      </c>
      <c r="CL89">
        <f t="shared" si="145"/>
        <v>43.440647005560557</v>
      </c>
      <c r="CM89" s="17">
        <f t="shared" si="239"/>
        <v>6.7335609297439198</v>
      </c>
      <c r="CN89" s="8">
        <f t="shared" si="146"/>
        <v>36.707086075816633</v>
      </c>
      <c r="CO89" s="8">
        <f t="shared" si="202"/>
        <v>36.707086075816633</v>
      </c>
      <c r="CQ89">
        <f t="shared" si="147"/>
        <v>36.707086075816633</v>
      </c>
      <c r="CR89" s="17">
        <f t="shared" si="240"/>
        <v>5.6898185842680329</v>
      </c>
      <c r="CS89" s="8">
        <f t="shared" si="148"/>
        <v>31.017267491548601</v>
      </c>
      <c r="CT89" s="8">
        <f t="shared" si="203"/>
        <v>84.892985885565238</v>
      </c>
      <c r="CV89">
        <f t="shared" si="149"/>
        <v>84.892985885565238</v>
      </c>
      <c r="CW89" s="17">
        <f t="shared" si="241"/>
        <v>13.158922170177926</v>
      </c>
      <c r="CX89" s="8">
        <f t="shared" si="150"/>
        <v>71.734063715387308</v>
      </c>
      <c r="CY89" s="8">
        <f t="shared" si="204"/>
        <v>78.224896523211783</v>
      </c>
      <c r="DA89">
        <f t="shared" si="151"/>
        <v>78.224896523211783</v>
      </c>
      <c r="DB89" s="17">
        <f t="shared" si="242"/>
        <v>12.125328310476966</v>
      </c>
      <c r="DC89" s="8">
        <f t="shared" si="152"/>
        <v>66.099568212734823</v>
      </c>
      <c r="DD89" s="8">
        <f t="shared" si="205"/>
        <v>72.080565576003053</v>
      </c>
      <c r="DF89">
        <f t="shared" si="153"/>
        <v>72.080565576003053</v>
      </c>
      <c r="DG89" s="17">
        <f t="shared" si="243"/>
        <v>11.172920147673929</v>
      </c>
      <c r="DH89" s="8">
        <f t="shared" si="154"/>
        <v>60.907645428329126</v>
      </c>
      <c r="DI89" s="8">
        <f t="shared" si="206"/>
        <v>66.418853391704744</v>
      </c>
      <c r="DK89">
        <f t="shared" si="155"/>
        <v>66.418853391704744</v>
      </c>
      <c r="DL89" s="17">
        <f t="shared" si="244"/>
        <v>10.295320788834585</v>
      </c>
      <c r="DM89" s="8">
        <f t="shared" si="156"/>
        <v>56.123532602870156</v>
      </c>
      <c r="DN89" s="8">
        <f t="shared" si="207"/>
        <v>61.201851714346517</v>
      </c>
      <c r="DP89">
        <f t="shared" si="157"/>
        <v>61.201851714346517</v>
      </c>
      <c r="DQ89" s="17">
        <f t="shared" si="245"/>
        <v>9.4866542268339966</v>
      </c>
      <c r="DR89" s="8">
        <f t="shared" si="158"/>
        <v>51.715197487512519</v>
      </c>
      <c r="DS89" s="8">
        <f t="shared" si="208"/>
        <v>105.9488361770146</v>
      </c>
      <c r="DU89">
        <f t="shared" si="159"/>
        <v>105.9488361770146</v>
      </c>
      <c r="DV89" s="17">
        <f t="shared" si="246"/>
        <v>16.422705300454325</v>
      </c>
      <c r="DW89" s="8">
        <f t="shared" si="160"/>
        <v>89.526130876560273</v>
      </c>
      <c r="DX89" s="8">
        <f t="shared" si="209"/>
        <v>101.18919066059837</v>
      </c>
      <c r="DZ89">
        <f t="shared" si="161"/>
        <v>101.18919066059837</v>
      </c>
      <c r="EA89" s="17">
        <f t="shared" si="247"/>
        <v>15.684931687536711</v>
      </c>
      <c r="EB89" s="8">
        <f t="shared" si="162"/>
        <v>85.504258973061667</v>
      </c>
      <c r="EC89" s="8">
        <f t="shared" si="210"/>
        <v>96.643367459361656</v>
      </c>
      <c r="EE89">
        <f t="shared" si="163"/>
        <v>96.643367459361656</v>
      </c>
      <c r="EF89" s="17">
        <f t="shared" si="248"/>
        <v>14.980301816405813</v>
      </c>
      <c r="EG89" s="8">
        <f t="shared" si="164"/>
        <v>81.663065642955843</v>
      </c>
      <c r="EH89" s="8">
        <f t="shared" si="211"/>
        <v>92.275099421344777</v>
      </c>
      <c r="EJ89">
        <f t="shared" si="165"/>
        <v>92.275099421344777</v>
      </c>
      <c r="EK89" s="17">
        <f t="shared" si="249"/>
        <v>14.303194060904969</v>
      </c>
      <c r="EL89" s="8">
        <f t="shared" si="166"/>
        <v>77.971905360439806</v>
      </c>
      <c r="EM89" s="8">
        <f t="shared" si="212"/>
        <v>88.129732854940215</v>
      </c>
      <c r="EO89">
        <f t="shared" si="167"/>
        <v>88.129732854940215</v>
      </c>
      <c r="EP89" s="17">
        <f t="shared" si="250"/>
        <v>13.660637370912863</v>
      </c>
      <c r="EQ89" s="8">
        <f t="shared" si="168"/>
        <v>74.469095484027349</v>
      </c>
      <c r="ER89" s="8">
        <f t="shared" si="213"/>
        <v>149.55066587455187</v>
      </c>
      <c r="ET89">
        <f t="shared" si="169"/>
        <v>149.55066587455187</v>
      </c>
      <c r="EU89" s="17">
        <f t="shared" si="251"/>
        <v>23.181250514550786</v>
      </c>
      <c r="EV89" s="8">
        <f t="shared" si="170"/>
        <v>126.36941536000108</v>
      </c>
      <c r="EW89" s="8">
        <f t="shared" si="214"/>
        <v>145.58697502621271</v>
      </c>
      <c r="EY89">
        <f t="shared" si="171"/>
        <v>145.58697502621271</v>
      </c>
      <c r="EZ89" s="17">
        <f t="shared" si="252"/>
        <v>22.566854650913129</v>
      </c>
      <c r="FA89" s="8">
        <f t="shared" si="172"/>
        <v>123.02012037529958</v>
      </c>
      <c r="FB89" s="8">
        <f t="shared" si="215"/>
        <v>141.728337840118</v>
      </c>
      <c r="FD89">
        <f t="shared" si="173"/>
        <v>141.728337840118</v>
      </c>
      <c r="FE89" s="17">
        <f t="shared" si="253"/>
        <v>21.968742735245332</v>
      </c>
      <c r="FF89" s="8">
        <f t="shared" si="174"/>
        <v>119.75959510487267</v>
      </c>
      <c r="FG89" s="8">
        <f t="shared" si="216"/>
        <v>137.97196997400349</v>
      </c>
      <c r="FI89">
        <f t="shared" si="175"/>
        <v>137.97196997400349</v>
      </c>
      <c r="FJ89" s="17">
        <f t="shared" si="254"/>
        <v>21.386483177790385</v>
      </c>
      <c r="FK89" s="8">
        <f t="shared" si="176"/>
        <v>116.5854867962131</v>
      </c>
      <c r="FL89" s="8">
        <f t="shared" si="217"/>
        <v>134.31516088181257</v>
      </c>
      <c r="FN89">
        <f t="shared" si="177"/>
        <v>134.31516088181257</v>
      </c>
      <c r="FO89" s="17">
        <f t="shared" si="255"/>
        <v>20.81965582764624</v>
      </c>
      <c r="FP89" s="8">
        <f t="shared" si="178"/>
        <v>113.49550505416633</v>
      </c>
      <c r="FQ89" s="8">
        <f t="shared" si="218"/>
        <v>125.17966915143791</v>
      </c>
      <c r="FS89">
        <f t="shared" si="179"/>
        <v>125.17966915143791</v>
      </c>
      <c r="FT89" s="17">
        <f t="shared" si="256"/>
        <v>19.403599796487786</v>
      </c>
      <c r="FU89" s="8">
        <f t="shared" si="180"/>
        <v>105.77606935495012</v>
      </c>
      <c r="FV89" s="8">
        <f t="shared" si="219"/>
        <v>125.10659882645143</v>
      </c>
      <c r="FX89">
        <f t="shared" si="181"/>
        <v>125.10659882645143</v>
      </c>
      <c r="FY89" s="17">
        <f t="shared" si="257"/>
        <v>19.39227345769293</v>
      </c>
      <c r="FZ89" s="8">
        <f t="shared" si="182"/>
        <v>105.71432536875849</v>
      </c>
      <c r="GA89" s="8">
        <f t="shared" si="220"/>
        <v>125.03472166680174</v>
      </c>
      <c r="GC89">
        <f t="shared" si="183"/>
        <v>125.03472166680174</v>
      </c>
      <c r="GD89" s="17">
        <f t="shared" si="258"/>
        <v>19.381132066684273</v>
      </c>
      <c r="GE89" s="8">
        <f t="shared" si="184"/>
        <v>105.65358960011747</v>
      </c>
      <c r="GF89" s="8">
        <f t="shared" si="221"/>
        <v>124.94317370363964</v>
      </c>
    </row>
    <row r="90" spans="1:188" x14ac:dyDescent="0.3">
      <c r="A90" s="15">
        <v>104</v>
      </c>
      <c r="C90">
        <v>31</v>
      </c>
      <c r="E90">
        <f t="shared" si="111"/>
        <v>31</v>
      </c>
      <c r="F90" s="17">
        <f t="shared" si="222"/>
        <v>4.805186</v>
      </c>
      <c r="G90" s="8">
        <f t="shared" si="112"/>
        <v>26.194814000000001</v>
      </c>
      <c r="H90" s="8">
        <f t="shared" si="185"/>
        <v>26.194814000000001</v>
      </c>
      <c r="J90" s="7">
        <f t="shared" si="113"/>
        <v>26.194814000000001</v>
      </c>
      <c r="K90" s="17">
        <f t="shared" si="223"/>
        <v>4.0603533388840001</v>
      </c>
      <c r="L90" s="8">
        <f t="shared" si="114"/>
        <v>22.134460661116002</v>
      </c>
      <c r="M90" s="8">
        <f t="shared" si="186"/>
        <v>22.848475521152</v>
      </c>
      <c r="O90">
        <f t="shared" si="115"/>
        <v>22.848475521152</v>
      </c>
      <c r="P90" s="17">
        <f t="shared" si="224"/>
        <v>3.541650796631687</v>
      </c>
      <c r="Q90" s="8">
        <f t="shared" si="116"/>
        <v>19.306824724520315</v>
      </c>
      <c r="R90" s="8">
        <f t="shared" si="187"/>
        <v>19.306824724520315</v>
      </c>
      <c r="T90">
        <f t="shared" si="117"/>
        <v>19.306824724520315</v>
      </c>
      <c r="U90" s="17">
        <f t="shared" si="225"/>
        <v>2.992673673248996</v>
      </c>
      <c r="V90" s="8">
        <f t="shared" si="118"/>
        <v>16.314151051271317</v>
      </c>
      <c r="W90" s="8">
        <f t="shared" si="188"/>
        <v>16.314151051271317</v>
      </c>
      <c r="Y90">
        <f t="shared" si="119"/>
        <v>16.314151051271317</v>
      </c>
      <c r="Z90" s="17">
        <f t="shared" si="226"/>
        <v>2.528791297853362</v>
      </c>
      <c r="AA90" s="8">
        <f t="shared" si="120"/>
        <v>13.785359753417955</v>
      </c>
      <c r="AB90" s="8">
        <f t="shared" si="189"/>
        <v>32.309436922073338</v>
      </c>
      <c r="AD90">
        <f t="shared" si="121"/>
        <v>32.309436922073338</v>
      </c>
      <c r="AE90" s="17">
        <f t="shared" si="227"/>
        <v>5.0081565795429004</v>
      </c>
      <c r="AF90" s="8">
        <f t="shared" si="122"/>
        <v>27.30128034253044</v>
      </c>
      <c r="AG90" s="8">
        <f t="shared" si="190"/>
        <v>27.30128034253044</v>
      </c>
      <c r="AI90">
        <f t="shared" si="123"/>
        <v>27.30128034253044</v>
      </c>
      <c r="AJ90" s="17">
        <f t="shared" si="228"/>
        <v>4.2318622607742737</v>
      </c>
      <c r="AK90" s="8">
        <f t="shared" si="124"/>
        <v>23.069418081756165</v>
      </c>
      <c r="AL90" s="8">
        <f t="shared" si="191"/>
        <v>23.069418081756165</v>
      </c>
      <c r="AN90">
        <f t="shared" si="125"/>
        <v>23.069418081756165</v>
      </c>
      <c r="AO90" s="17">
        <f t="shared" si="229"/>
        <v>3.5758982191806963</v>
      </c>
      <c r="AP90" s="8">
        <f t="shared" si="126"/>
        <v>19.493519862575468</v>
      </c>
      <c r="AQ90" s="8">
        <f t="shared" si="192"/>
        <v>19.493519862575468</v>
      </c>
      <c r="AS90">
        <f t="shared" si="127"/>
        <v>19.493519862575468</v>
      </c>
      <c r="AT90" s="17">
        <f t="shared" si="230"/>
        <v>3.0216125398183733</v>
      </c>
      <c r="AU90" s="8">
        <f t="shared" si="128"/>
        <v>16.471907322757094</v>
      </c>
      <c r="AV90" s="8">
        <f t="shared" si="193"/>
        <v>16.471907322757094</v>
      </c>
      <c r="AX90">
        <f t="shared" si="129"/>
        <v>16.471907322757094</v>
      </c>
      <c r="AY90" s="17">
        <f t="shared" si="231"/>
        <v>2.5532444664712863</v>
      </c>
      <c r="AZ90" s="8">
        <f t="shared" si="130"/>
        <v>13.918662856285808</v>
      </c>
      <c r="BA90" s="8">
        <f t="shared" si="194"/>
        <v>47.694618054206018</v>
      </c>
      <c r="BC90">
        <f t="shared" si="131"/>
        <v>47.694618054206018</v>
      </c>
      <c r="BD90" s="17">
        <f t="shared" si="232"/>
        <v>7.3929519661102585</v>
      </c>
      <c r="BE90" s="8">
        <f t="shared" si="132"/>
        <v>40.301666088095757</v>
      </c>
      <c r="BF90" s="8">
        <f t="shared" si="195"/>
        <v>40.301666088095757</v>
      </c>
      <c r="BH90">
        <f t="shared" si="133"/>
        <v>40.301666088095757</v>
      </c>
      <c r="BI90" s="17">
        <f t="shared" si="233"/>
        <v>6.2470000536513712</v>
      </c>
      <c r="BJ90" s="8">
        <f t="shared" si="134"/>
        <v>34.054666034444388</v>
      </c>
      <c r="BK90" s="8">
        <f t="shared" si="196"/>
        <v>34.054666034444388</v>
      </c>
      <c r="BM90">
        <f t="shared" si="135"/>
        <v>34.054666034444388</v>
      </c>
      <c r="BN90" s="17">
        <f t="shared" si="234"/>
        <v>5.2786775633350871</v>
      </c>
      <c r="BO90" s="8">
        <f t="shared" si="136"/>
        <v>28.775988471109301</v>
      </c>
      <c r="BP90" s="8">
        <f t="shared" si="197"/>
        <v>28.775988471109301</v>
      </c>
      <c r="BR90">
        <f t="shared" si="137"/>
        <v>28.775988471109301</v>
      </c>
      <c r="BS90" s="17">
        <f t="shared" si="235"/>
        <v>4.4604508689527682</v>
      </c>
      <c r="BT90" s="8">
        <f t="shared" si="138"/>
        <v>24.315537602156532</v>
      </c>
      <c r="BU90" s="8">
        <f t="shared" si="198"/>
        <v>24.315537602156532</v>
      </c>
      <c r="BW90">
        <f t="shared" si="139"/>
        <v>24.315537602156532</v>
      </c>
      <c r="BX90" s="17">
        <f t="shared" si="236"/>
        <v>3.7690542215598755</v>
      </c>
      <c r="BY90" s="8">
        <f t="shared" si="140"/>
        <v>20.546483380596655</v>
      </c>
      <c r="BZ90" s="8">
        <f t="shared" si="199"/>
        <v>60.839976080288189</v>
      </c>
      <c r="CB90">
        <f t="shared" si="141"/>
        <v>60.839976080288189</v>
      </c>
      <c r="CC90" s="17">
        <f t="shared" si="237"/>
        <v>9.430561332301151</v>
      </c>
      <c r="CD90" s="8">
        <f t="shared" si="142"/>
        <v>51.409414747987036</v>
      </c>
      <c r="CE90" s="8">
        <f t="shared" si="200"/>
        <v>51.409414747987036</v>
      </c>
      <c r="CG90">
        <f t="shared" si="143"/>
        <v>51.409414747987036</v>
      </c>
      <c r="CH90" s="17">
        <f t="shared" si="238"/>
        <v>7.9687677424264791</v>
      </c>
      <c r="CI90" s="8">
        <f t="shared" si="144"/>
        <v>43.440647005560557</v>
      </c>
      <c r="CJ90" s="8">
        <f t="shared" si="201"/>
        <v>43.440647005560557</v>
      </c>
      <c r="CL90">
        <f t="shared" si="145"/>
        <v>43.440647005560557</v>
      </c>
      <c r="CM90" s="17">
        <f t="shared" si="239"/>
        <v>6.7335609297439198</v>
      </c>
      <c r="CN90" s="8">
        <f t="shared" si="146"/>
        <v>36.707086075816633</v>
      </c>
      <c r="CO90" s="8">
        <f t="shared" si="202"/>
        <v>36.707086075816633</v>
      </c>
      <c r="CQ90">
        <f t="shared" si="147"/>
        <v>36.707086075816633</v>
      </c>
      <c r="CR90" s="17">
        <f t="shared" si="240"/>
        <v>5.6898185842680329</v>
      </c>
      <c r="CS90" s="8">
        <f t="shared" si="148"/>
        <v>31.017267491548601</v>
      </c>
      <c r="CT90" s="8">
        <f t="shared" si="203"/>
        <v>31.017267491548601</v>
      </c>
      <c r="CV90">
        <f t="shared" si="149"/>
        <v>31.017267491548601</v>
      </c>
      <c r="CW90" s="17">
        <f t="shared" si="241"/>
        <v>4.8078625647949824</v>
      </c>
      <c r="CX90" s="8">
        <f t="shared" si="150"/>
        <v>26.209404926753621</v>
      </c>
      <c r="CY90" s="8">
        <f t="shared" si="204"/>
        <v>71.734063715387308</v>
      </c>
      <c r="DA90">
        <f t="shared" si="151"/>
        <v>71.734063715387308</v>
      </c>
      <c r="DB90" s="17">
        <f t="shared" si="242"/>
        <v>11.119210280267325</v>
      </c>
      <c r="DC90" s="8">
        <f t="shared" si="152"/>
        <v>60.614853435119983</v>
      </c>
      <c r="DD90" s="8">
        <f t="shared" si="205"/>
        <v>66.099568212734823</v>
      </c>
      <c r="DF90">
        <f t="shared" si="153"/>
        <v>66.099568212734823</v>
      </c>
      <c r="DG90" s="17">
        <f t="shared" si="243"/>
        <v>10.245829670383173</v>
      </c>
      <c r="DH90" s="8">
        <f t="shared" si="154"/>
        <v>55.85373854235165</v>
      </c>
      <c r="DI90" s="8">
        <f t="shared" si="206"/>
        <v>60.907645428329126</v>
      </c>
      <c r="DK90">
        <f t="shared" si="155"/>
        <v>60.907645428329126</v>
      </c>
      <c r="DL90" s="17">
        <f t="shared" si="244"/>
        <v>9.4410504872635848</v>
      </c>
      <c r="DM90" s="8">
        <f t="shared" si="156"/>
        <v>51.466594941065537</v>
      </c>
      <c r="DN90" s="8">
        <f t="shared" si="207"/>
        <v>56.123532602870156</v>
      </c>
      <c r="DP90">
        <f t="shared" si="157"/>
        <v>56.123532602870156</v>
      </c>
      <c r="DQ90" s="17">
        <f t="shared" si="245"/>
        <v>8.6994842946404916</v>
      </c>
      <c r="DR90" s="8">
        <f t="shared" si="158"/>
        <v>47.424048308229665</v>
      </c>
      <c r="DS90" s="8">
        <f t="shared" si="208"/>
        <v>51.715197487512519</v>
      </c>
      <c r="DU90">
        <f t="shared" si="159"/>
        <v>51.715197487512519</v>
      </c>
      <c r="DV90" s="17">
        <f t="shared" si="246"/>
        <v>8.0161659017493658</v>
      </c>
      <c r="DW90" s="8">
        <f t="shared" si="160"/>
        <v>43.699031585763151</v>
      </c>
      <c r="DX90" s="8">
        <f t="shared" si="209"/>
        <v>89.526130876560273</v>
      </c>
      <c r="DZ90">
        <f t="shared" si="161"/>
        <v>89.526130876560273</v>
      </c>
      <c r="EA90" s="17">
        <f t="shared" si="247"/>
        <v>13.877087442652103</v>
      </c>
      <c r="EB90" s="8">
        <f t="shared" si="162"/>
        <v>75.649043433908176</v>
      </c>
      <c r="EC90" s="8">
        <f t="shared" si="210"/>
        <v>85.504258973061667</v>
      </c>
      <c r="EE90">
        <f t="shared" si="163"/>
        <v>85.504258973061667</v>
      </c>
      <c r="EF90" s="17">
        <f t="shared" si="248"/>
        <v>13.253673166378396</v>
      </c>
      <c r="EG90" s="8">
        <f t="shared" si="164"/>
        <v>72.250585806683276</v>
      </c>
      <c r="EH90" s="8">
        <f t="shared" si="211"/>
        <v>81.663065642955843</v>
      </c>
      <c r="EJ90">
        <f t="shared" si="165"/>
        <v>81.663065642955843</v>
      </c>
      <c r="EK90" s="17">
        <f t="shared" si="249"/>
        <v>12.658265153052014</v>
      </c>
      <c r="EL90" s="8">
        <f t="shared" si="166"/>
        <v>69.004800489903829</v>
      </c>
      <c r="EM90" s="8">
        <f t="shared" si="212"/>
        <v>77.971905360439806</v>
      </c>
      <c r="EO90">
        <f t="shared" si="167"/>
        <v>77.971905360439806</v>
      </c>
      <c r="EP90" s="17">
        <f t="shared" si="250"/>
        <v>12.086113162300332</v>
      </c>
      <c r="EQ90" s="8">
        <f t="shared" si="168"/>
        <v>65.88579219813947</v>
      </c>
      <c r="ER90" s="8">
        <f t="shared" si="213"/>
        <v>74.469095484027349</v>
      </c>
      <c r="ET90">
        <f t="shared" si="169"/>
        <v>74.469095484027349</v>
      </c>
      <c r="EU90" s="17">
        <f t="shared" si="251"/>
        <v>11.543156614597144</v>
      </c>
      <c r="EV90" s="8">
        <f t="shared" si="170"/>
        <v>62.925938869430205</v>
      </c>
      <c r="EW90" s="8">
        <f t="shared" si="214"/>
        <v>126.36941536000108</v>
      </c>
      <c r="EY90">
        <f t="shared" si="171"/>
        <v>126.36941536000108</v>
      </c>
      <c r="EZ90" s="17">
        <f t="shared" si="252"/>
        <v>19.588017597292328</v>
      </c>
      <c r="FA90" s="8">
        <f t="shared" si="172"/>
        <v>106.78139776270876</v>
      </c>
      <c r="FB90" s="8">
        <f t="shared" si="215"/>
        <v>123.02012037529958</v>
      </c>
      <c r="FD90">
        <f t="shared" si="173"/>
        <v>123.02012037529958</v>
      </c>
      <c r="FE90" s="17">
        <f t="shared" si="253"/>
        <v>19.068856778893689</v>
      </c>
      <c r="FF90" s="8">
        <f t="shared" si="174"/>
        <v>103.95126359640589</v>
      </c>
      <c r="FG90" s="8">
        <f t="shared" si="216"/>
        <v>119.75959510487267</v>
      </c>
      <c r="FI90">
        <f t="shared" si="175"/>
        <v>119.75959510487267</v>
      </c>
      <c r="FJ90" s="17">
        <f t="shared" si="254"/>
        <v>18.563455798825895</v>
      </c>
      <c r="FK90" s="8">
        <f t="shared" si="176"/>
        <v>101.19613930604677</v>
      </c>
      <c r="FL90" s="8">
        <f t="shared" si="217"/>
        <v>116.5854867962131</v>
      </c>
      <c r="FN90">
        <f t="shared" si="177"/>
        <v>116.5854867962131</v>
      </c>
      <c r="FO90" s="17">
        <f t="shared" si="255"/>
        <v>18.071449966333809</v>
      </c>
      <c r="FP90" s="8">
        <f t="shared" si="178"/>
        <v>98.514036829879302</v>
      </c>
      <c r="FQ90" s="8">
        <f t="shared" si="218"/>
        <v>113.49550505416633</v>
      </c>
      <c r="FS90">
        <f t="shared" si="179"/>
        <v>113.49550505416633</v>
      </c>
      <c r="FT90" s="17">
        <f t="shared" si="256"/>
        <v>17.592484256426108</v>
      </c>
      <c r="FU90" s="8">
        <f t="shared" si="180"/>
        <v>95.903020797740226</v>
      </c>
      <c r="FV90" s="8">
        <f t="shared" si="219"/>
        <v>105.77606935495012</v>
      </c>
      <c r="FX90">
        <f t="shared" si="181"/>
        <v>105.77606935495012</v>
      </c>
      <c r="FY90" s="17">
        <f t="shared" si="257"/>
        <v>16.395925406433399</v>
      </c>
      <c r="FZ90" s="8">
        <f t="shared" si="182"/>
        <v>89.380143948516718</v>
      </c>
      <c r="GA90" s="8">
        <f t="shared" si="220"/>
        <v>105.71432536875849</v>
      </c>
      <c r="GC90">
        <f t="shared" si="183"/>
        <v>105.71432536875849</v>
      </c>
      <c r="GD90" s="17">
        <f t="shared" si="258"/>
        <v>16.386354718109779</v>
      </c>
      <c r="GE90" s="8">
        <f t="shared" si="184"/>
        <v>89.327970650648723</v>
      </c>
      <c r="GF90" s="8">
        <f t="shared" si="221"/>
        <v>105.65358960011747</v>
      </c>
    </row>
    <row r="91" spans="1:188" x14ac:dyDescent="0.3">
      <c r="A91" s="15" t="s">
        <v>28</v>
      </c>
      <c r="B91">
        <f>SUM(B2:B90)</f>
        <v>153997</v>
      </c>
      <c r="C91">
        <f>SUM(C2:C90)</f>
        <v>153997</v>
      </c>
      <c r="E91">
        <f t="shared" si="111"/>
        <v>153997</v>
      </c>
      <c r="F91" s="15">
        <f t="shared" si="222"/>
        <v>23870.458982</v>
      </c>
      <c r="G91" s="8">
        <f t="shared" si="112"/>
        <v>130126.541018</v>
      </c>
      <c r="H91" s="8"/>
      <c r="K91" s="15"/>
      <c r="M91" s="8">
        <f>SUM(M3:M90)</f>
        <v>150850.33816927642</v>
      </c>
      <c r="O91">
        <f t="shared" si="115"/>
        <v>150850.33816927642</v>
      </c>
      <c r="P91" s="15">
        <f t="shared" si="224"/>
        <v>23382.707518266863</v>
      </c>
      <c r="Q91" s="8">
        <f t="shared" si="116"/>
        <v>127467.63065100956</v>
      </c>
      <c r="U91" s="15"/>
      <c r="Z91" s="15"/>
      <c r="AE91" s="15"/>
      <c r="AJ91" s="15"/>
      <c r="AL91" s="8">
        <f>SUM(AL3:AL90)</f>
        <v>140503.20504739854</v>
      </c>
      <c r="AN91">
        <f t="shared" si="125"/>
        <v>140503.20504739854</v>
      </c>
      <c r="AO91" s="15">
        <f t="shared" si="229"/>
        <v>21778.839801577058</v>
      </c>
      <c r="AP91" s="8">
        <f t="shared" si="126"/>
        <v>118724.36524582148</v>
      </c>
      <c r="AQ91" s="8">
        <f>SUM(AQ2:AQ90)</f>
        <v>138058.23428097839</v>
      </c>
      <c r="AT91" s="15"/>
      <c r="AV91" s="8">
        <f>SUM(AV3:AV90)</f>
        <v>135440.97875496314</v>
      </c>
      <c r="AY91" s="15"/>
      <c r="BA91" s="8">
        <f>SUM(BA3:BA90)</f>
        <v>132526.87403074079</v>
      </c>
      <c r="BD91" s="15"/>
      <c r="BF91" s="8">
        <f>SUM(BF3:BF90)</f>
        <v>129458.13820672133</v>
      </c>
      <c r="BI91" s="15"/>
      <c r="BK91" s="8">
        <f>SUM(BK3:BK90)</f>
        <v>126245.70435044524</v>
      </c>
      <c r="BN91" s="15"/>
      <c r="BP91" s="8">
        <f>SUM(BP3:BP90)</f>
        <v>122929.09901128322</v>
      </c>
      <c r="BS91" s="15"/>
      <c r="BU91" s="8">
        <f>SUM(BU3:BU90)</f>
        <v>119534.59409313097</v>
      </c>
      <c r="BX91" s="15"/>
      <c r="BZ91" s="8">
        <f>SUM(BZ3:BZ90)</f>
        <v>116084.41702864083</v>
      </c>
      <c r="CC91" s="15"/>
      <c r="CE91" s="8">
        <f>SUM(CE3:CE90)</f>
        <v>112568.17248389707</v>
      </c>
      <c r="CH91" s="15"/>
      <c r="CJ91" s="8">
        <f>SUM(CJ3:CJ90)</f>
        <v>109117.55012876427</v>
      </c>
      <c r="CM91" s="15"/>
      <c r="CO91" s="8">
        <f>SUM(CO3:CO90)</f>
        <v>105732.60870557353</v>
      </c>
      <c r="CR91" s="15"/>
      <c r="CT91" s="8">
        <f>SUM(CT3:CT90)</f>
        <v>102404.75222493363</v>
      </c>
      <c r="CW91" s="15"/>
      <c r="CY91" s="8">
        <f>SUM(CY3:CY90)</f>
        <v>99133.841383587627</v>
      </c>
      <c r="DB91" s="15"/>
      <c r="DD91" s="8">
        <f>SUM(DD3:DD90)</f>
        <v>95862.221081776719</v>
      </c>
      <c r="DG91" s="15"/>
      <c r="DI91" s="8">
        <f>SUM(DI3:DI90)</f>
        <v>92734.55733931408</v>
      </c>
      <c r="DL91" s="15"/>
      <c r="DN91" s="8">
        <f>SUM(DN3:DN90)</f>
        <v>89744.594357688402</v>
      </c>
      <c r="DQ91" s="15"/>
      <c r="DS91" s="8">
        <f>SUM(DS3:DS90)</f>
        <v>86875.87778174183</v>
      </c>
      <c r="DV91" s="15"/>
      <c r="DX91" s="8">
        <f>SUM(DX3:DX90)</f>
        <v>84129.455591980048</v>
      </c>
      <c r="EA91" s="15"/>
      <c r="EC91" s="8">
        <f>SUM(EC3:EC90)</f>
        <v>81460.848569089008</v>
      </c>
      <c r="EF91" s="15"/>
      <c r="EH91" s="8">
        <f>SUM(EH3:EH90)</f>
        <v>79011.633609818484</v>
      </c>
      <c r="EK91" s="15"/>
      <c r="EM91" s="8">
        <f>SUM(EM3:EM90)</f>
        <v>76761.115802002139</v>
      </c>
      <c r="EP91" s="15"/>
      <c r="ER91" s="8">
        <f>SUM(ER3:ER90)</f>
        <v>74681.055581643304</v>
      </c>
      <c r="EU91" s="15"/>
      <c r="EW91" s="8">
        <f>SUM(EW3:EW90)</f>
        <v>72760.249549401604</v>
      </c>
      <c r="EZ91" s="15"/>
      <c r="FB91" s="8">
        <f>SUM(FB3:FB90)</f>
        <v>70939.698091562052</v>
      </c>
      <c r="FE91" s="15"/>
      <c r="FG91" s="8">
        <f>SUM(FG3:FG90)</f>
        <v>69321.52455670193</v>
      </c>
      <c r="FJ91" s="15"/>
      <c r="FL91" s="8">
        <f>SUM(FL3:FL90)</f>
        <v>67881.158725182264</v>
      </c>
      <c r="FO91" s="15"/>
      <c r="FQ91" s="8">
        <f>SUM(FQ3:FQ90)</f>
        <v>66590.919424078602</v>
      </c>
      <c r="FT91" s="15"/>
      <c r="FV91" s="8">
        <f>SUM(FV3:FV90)</f>
        <v>65435.934924838046</v>
      </c>
      <c r="FY91" s="15"/>
      <c r="GA91" s="8">
        <f>SUM(GA3:GA90)</f>
        <v>64412.224375924234</v>
      </c>
      <c r="GD91" s="15"/>
      <c r="GF91" s="8">
        <f>SUM(GF3:GF90)</f>
        <v>63537.959827940715</v>
      </c>
    </row>
    <row r="92" spans="1:188" x14ac:dyDescent="0.3">
      <c r="A92" s="15"/>
      <c r="F92" s="15"/>
      <c r="K92" s="15"/>
      <c r="P92" s="15"/>
      <c r="U92" s="15"/>
      <c r="Z92" s="15"/>
      <c r="AE92" s="15"/>
      <c r="AJ92" s="15"/>
      <c r="AO92" s="15"/>
      <c r="AT92" s="15"/>
      <c r="AY92" s="15"/>
      <c r="BD92" s="15"/>
      <c r="BI92" s="15"/>
      <c r="BN92" s="15"/>
      <c r="BS92" s="15"/>
      <c r="BX92" s="15"/>
      <c r="CC92" s="15"/>
      <c r="CH92" s="15"/>
      <c r="CM92" s="15"/>
      <c r="CR92" s="15"/>
      <c r="CW92" s="15"/>
      <c r="DB92" s="15"/>
      <c r="DG92" s="15"/>
      <c r="DL92" s="15"/>
      <c r="DQ92" s="15"/>
      <c r="DV92" s="15"/>
      <c r="EA92" s="15"/>
      <c r="EF92" s="15"/>
      <c r="EK92" s="15"/>
      <c r="EP92" s="15"/>
      <c r="ER92" s="8"/>
      <c r="EU92" s="15"/>
      <c r="EZ92" s="15"/>
      <c r="FE92" s="15"/>
      <c r="FG92" s="8"/>
      <c r="FJ92" s="15"/>
      <c r="FO92" s="15"/>
      <c r="FT92" s="15"/>
      <c r="FY92" s="15"/>
      <c r="GD92" s="15"/>
    </row>
    <row r="93" spans="1:188" x14ac:dyDescent="0.3">
      <c r="A93" s="15"/>
      <c r="F93" s="15"/>
      <c r="K93" s="15"/>
      <c r="P93" s="15"/>
      <c r="U93" s="15"/>
      <c r="Z93" s="15"/>
      <c r="AE93" s="15"/>
      <c r="AJ93" s="15"/>
      <c r="AO93" s="15"/>
      <c r="AT93" s="15"/>
      <c r="AY93" s="15"/>
      <c r="BD93" s="15"/>
      <c r="BI93" s="15"/>
      <c r="BN93" s="15"/>
      <c r="BS93" s="15"/>
      <c r="BX93" s="15"/>
      <c r="CC93" s="15"/>
      <c r="CH93" s="15"/>
      <c r="CM93" s="15"/>
      <c r="CR93" s="15"/>
      <c r="CW93" s="15"/>
      <c r="DB93" s="15"/>
      <c r="DG93" s="15"/>
      <c r="DL93" s="15"/>
      <c r="DQ93" s="15"/>
      <c r="DV93" s="15"/>
      <c r="EA93" s="15"/>
      <c r="EF93" s="15"/>
      <c r="EK93" s="15"/>
      <c r="EP93" s="15"/>
      <c r="EU93" s="15"/>
      <c r="EZ93" s="15"/>
      <c r="FE93" s="15"/>
      <c r="FJ93" s="15"/>
      <c r="FO93" s="15"/>
      <c r="FT93" s="15"/>
      <c r="FY93" s="15"/>
      <c r="GD93" s="15"/>
    </row>
    <row r="94" spans="1:188" x14ac:dyDescent="0.3">
      <c r="A94" s="15"/>
    </row>
    <row r="95" spans="1:188" x14ac:dyDescent="0.3">
      <c r="A95" s="15"/>
    </row>
    <row r="96" spans="1:188" x14ac:dyDescent="0.3">
      <c r="A96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sqref="A1:XFD1"/>
    </sheetView>
  </sheetViews>
  <sheetFormatPr defaultRowHeight="14.4" x14ac:dyDescent="0.3"/>
  <cols>
    <col min="2" max="2" width="16.5546875" customWidth="1"/>
  </cols>
  <sheetData>
    <row r="1" spans="1:7" s="25" customFormat="1" ht="60" x14ac:dyDescent="0.25">
      <c r="A1" s="35" t="s">
        <v>11</v>
      </c>
      <c r="B1" s="36" t="s">
        <v>201</v>
      </c>
      <c r="C1" s="36" t="s">
        <v>33</v>
      </c>
    </row>
    <row r="2" spans="1:7" ht="15" x14ac:dyDescent="0.25">
      <c r="A2" s="16">
        <v>16</v>
      </c>
      <c r="B2">
        <v>78</v>
      </c>
      <c r="C2" s="12">
        <f>B2*0.08</f>
        <v>6.24</v>
      </c>
      <c r="E2" t="s">
        <v>0</v>
      </c>
      <c r="F2" s="8">
        <v>309.99760593727552</v>
      </c>
      <c r="G2">
        <f>310/4</f>
        <v>77.5</v>
      </c>
    </row>
    <row r="3" spans="1:7" ht="15" x14ac:dyDescent="0.25">
      <c r="A3" s="16">
        <v>17</v>
      </c>
      <c r="B3">
        <v>78</v>
      </c>
      <c r="C3" s="12">
        <f>B3*0.08</f>
        <v>6.24</v>
      </c>
    </row>
    <row r="4" spans="1:7" ht="15" x14ac:dyDescent="0.25">
      <c r="A4" s="16">
        <v>18</v>
      </c>
      <c r="B4">
        <v>78</v>
      </c>
      <c r="C4" s="12">
        <f>B4*0.08</f>
        <v>6.24</v>
      </c>
    </row>
    <row r="5" spans="1:7" ht="15" x14ac:dyDescent="0.25">
      <c r="A5" s="16">
        <v>19</v>
      </c>
      <c r="B5">
        <v>78</v>
      </c>
      <c r="C5" s="12">
        <f>B5*0.08</f>
        <v>6.24</v>
      </c>
    </row>
    <row r="6" spans="1:7" ht="15" x14ac:dyDescent="0.25">
      <c r="A6" s="17">
        <v>20</v>
      </c>
      <c r="B6">
        <v>567</v>
      </c>
      <c r="C6" s="12">
        <f>B6*0.0625</f>
        <v>35.4375</v>
      </c>
      <c r="E6" t="s">
        <v>1</v>
      </c>
      <c r="F6" s="8">
        <v>2834.2638257122335</v>
      </c>
      <c r="G6">
        <f>2834/5</f>
        <v>566.79999999999995</v>
      </c>
    </row>
    <row r="7" spans="1:7" ht="15" x14ac:dyDescent="0.25">
      <c r="A7" s="17">
        <v>21</v>
      </c>
      <c r="B7">
        <v>567</v>
      </c>
      <c r="C7" s="12">
        <f t="shared" ref="C7:C47" si="0">B7*0.0625</f>
        <v>35.4375</v>
      </c>
    </row>
    <row r="8" spans="1:7" ht="15" x14ac:dyDescent="0.25">
      <c r="A8" s="17">
        <v>22</v>
      </c>
      <c r="B8">
        <v>567</v>
      </c>
      <c r="C8" s="12">
        <f t="shared" si="0"/>
        <v>35.4375</v>
      </c>
    </row>
    <row r="9" spans="1:7" ht="15" x14ac:dyDescent="0.25">
      <c r="A9" s="17">
        <v>23</v>
      </c>
      <c r="B9">
        <v>567</v>
      </c>
      <c r="C9" s="12">
        <f t="shared" si="0"/>
        <v>35.4375</v>
      </c>
    </row>
    <row r="10" spans="1:7" ht="15" x14ac:dyDescent="0.25">
      <c r="A10" s="17">
        <v>24</v>
      </c>
      <c r="B10">
        <v>567</v>
      </c>
      <c r="C10" s="12">
        <f t="shared" si="0"/>
        <v>35.4375</v>
      </c>
    </row>
    <row r="11" spans="1:7" ht="15" x14ac:dyDescent="0.25">
      <c r="A11" s="15">
        <v>25</v>
      </c>
      <c r="B11">
        <v>744</v>
      </c>
      <c r="C11" s="12">
        <f t="shared" si="0"/>
        <v>46.5</v>
      </c>
      <c r="E11" t="s">
        <v>2</v>
      </c>
      <c r="F11" s="8">
        <v>3719.9712712473065</v>
      </c>
      <c r="G11">
        <f>3720/5</f>
        <v>744</v>
      </c>
    </row>
    <row r="12" spans="1:7" ht="15" x14ac:dyDescent="0.25">
      <c r="A12" s="15">
        <v>26</v>
      </c>
      <c r="B12">
        <v>744</v>
      </c>
      <c r="C12" s="12">
        <f t="shared" si="0"/>
        <v>46.5</v>
      </c>
    </row>
    <row r="13" spans="1:7" ht="15" x14ac:dyDescent="0.25">
      <c r="A13" s="15">
        <v>27</v>
      </c>
      <c r="B13">
        <v>744</v>
      </c>
      <c r="C13" s="12">
        <f t="shared" si="0"/>
        <v>46.5</v>
      </c>
    </row>
    <row r="14" spans="1:7" ht="15" x14ac:dyDescent="0.25">
      <c r="A14" s="15">
        <v>28</v>
      </c>
      <c r="B14">
        <v>744</v>
      </c>
      <c r="C14" s="12">
        <f t="shared" si="0"/>
        <v>46.5</v>
      </c>
    </row>
    <row r="15" spans="1:7" ht="15" x14ac:dyDescent="0.25">
      <c r="A15" s="15">
        <v>29</v>
      </c>
      <c r="B15">
        <v>744</v>
      </c>
      <c r="C15" s="12">
        <f t="shared" si="0"/>
        <v>46.5</v>
      </c>
    </row>
    <row r="16" spans="1:7" ht="15" x14ac:dyDescent="0.25">
      <c r="A16" s="17">
        <v>30</v>
      </c>
      <c r="B16">
        <v>633</v>
      </c>
      <c r="C16" s="12">
        <f t="shared" si="0"/>
        <v>39.5625</v>
      </c>
      <c r="E16" t="s">
        <v>3</v>
      </c>
      <c r="F16" s="8">
        <v>3166.4041177878862</v>
      </c>
      <c r="G16">
        <f>3166/5</f>
        <v>633.20000000000005</v>
      </c>
    </row>
    <row r="17" spans="1:7" ht="15" x14ac:dyDescent="0.25">
      <c r="A17" s="17">
        <v>31</v>
      </c>
      <c r="B17">
        <v>633</v>
      </c>
      <c r="C17" s="12">
        <f t="shared" si="0"/>
        <v>39.5625</v>
      </c>
    </row>
    <row r="18" spans="1:7" ht="15" x14ac:dyDescent="0.25">
      <c r="A18" s="17">
        <v>32</v>
      </c>
      <c r="B18">
        <v>633</v>
      </c>
      <c r="C18" s="12">
        <f t="shared" si="0"/>
        <v>39.5625</v>
      </c>
    </row>
    <row r="19" spans="1:7" ht="15" x14ac:dyDescent="0.25">
      <c r="A19" s="17">
        <v>33</v>
      </c>
      <c r="B19">
        <v>633</v>
      </c>
      <c r="C19" s="12">
        <f t="shared" si="0"/>
        <v>39.5625</v>
      </c>
    </row>
    <row r="20" spans="1:7" ht="15" x14ac:dyDescent="0.25">
      <c r="A20" s="17">
        <v>34</v>
      </c>
      <c r="B20">
        <v>633</v>
      </c>
      <c r="C20" s="12">
        <f t="shared" si="0"/>
        <v>39.5625</v>
      </c>
    </row>
    <row r="21" spans="1:7" ht="15" x14ac:dyDescent="0.25">
      <c r="A21" s="15">
        <v>35</v>
      </c>
      <c r="B21">
        <v>481</v>
      </c>
      <c r="C21" s="12">
        <f t="shared" si="0"/>
        <v>30.0625</v>
      </c>
      <c r="E21" t="s">
        <v>4</v>
      </c>
      <c r="F21" s="8">
        <v>2406.1718937036148</v>
      </c>
      <c r="G21">
        <f>2406/5</f>
        <v>481.2</v>
      </c>
    </row>
    <row r="22" spans="1:7" ht="15" x14ac:dyDescent="0.25">
      <c r="A22" s="15">
        <v>36</v>
      </c>
      <c r="B22">
        <v>481</v>
      </c>
      <c r="C22" s="12">
        <f t="shared" si="0"/>
        <v>30.0625</v>
      </c>
    </row>
    <row r="23" spans="1:7" ht="15" x14ac:dyDescent="0.25">
      <c r="A23" s="15">
        <v>37</v>
      </c>
      <c r="B23">
        <v>481</v>
      </c>
      <c r="C23" s="12">
        <f t="shared" si="0"/>
        <v>30.0625</v>
      </c>
    </row>
    <row r="24" spans="1:7" ht="15" x14ac:dyDescent="0.25">
      <c r="A24" s="15">
        <v>38</v>
      </c>
      <c r="B24">
        <v>481</v>
      </c>
      <c r="C24" s="12">
        <f t="shared" si="0"/>
        <v>30.0625</v>
      </c>
    </row>
    <row r="25" spans="1:7" ht="15" x14ac:dyDescent="0.25">
      <c r="A25" s="15">
        <v>39</v>
      </c>
      <c r="B25">
        <v>481</v>
      </c>
      <c r="C25" s="12">
        <f t="shared" si="0"/>
        <v>30.0625</v>
      </c>
    </row>
    <row r="26" spans="1:7" ht="15" x14ac:dyDescent="0.25">
      <c r="A26" s="17">
        <v>40</v>
      </c>
      <c r="B26">
        <v>492</v>
      </c>
      <c r="C26" s="12">
        <f t="shared" si="0"/>
        <v>30.75</v>
      </c>
      <c r="E26" t="s">
        <v>5</v>
      </c>
      <c r="F26" s="8">
        <v>2457.8381613598276</v>
      </c>
      <c r="G26">
        <f>2458/5</f>
        <v>491.6</v>
      </c>
    </row>
    <row r="27" spans="1:7" ht="15" x14ac:dyDescent="0.25">
      <c r="A27" s="17">
        <v>41</v>
      </c>
      <c r="B27">
        <v>492</v>
      </c>
      <c r="C27" s="12">
        <f t="shared" si="0"/>
        <v>30.75</v>
      </c>
    </row>
    <row r="28" spans="1:7" ht="15" x14ac:dyDescent="0.25">
      <c r="A28" s="17">
        <v>42</v>
      </c>
      <c r="B28">
        <v>492</v>
      </c>
      <c r="C28" s="12">
        <f t="shared" si="0"/>
        <v>30.75</v>
      </c>
    </row>
    <row r="29" spans="1:7" x14ac:dyDescent="0.3">
      <c r="A29" s="17">
        <v>43</v>
      </c>
      <c r="B29">
        <v>492</v>
      </c>
      <c r="C29" s="12">
        <f t="shared" si="0"/>
        <v>30.75</v>
      </c>
    </row>
    <row r="30" spans="1:7" x14ac:dyDescent="0.3">
      <c r="A30" s="17">
        <v>44</v>
      </c>
      <c r="B30">
        <v>492</v>
      </c>
      <c r="C30" s="12">
        <f t="shared" si="0"/>
        <v>30.75</v>
      </c>
    </row>
    <row r="31" spans="1:7" x14ac:dyDescent="0.3">
      <c r="A31" s="15">
        <v>45</v>
      </c>
      <c r="B31">
        <f>621</f>
        <v>621</v>
      </c>
      <c r="C31" s="12">
        <f t="shared" si="0"/>
        <v>38.8125</v>
      </c>
      <c r="E31" t="s">
        <v>6</v>
      </c>
      <c r="F31" s="8">
        <v>3107.3569547522143</v>
      </c>
      <c r="G31">
        <f>3107/5</f>
        <v>621.4</v>
      </c>
    </row>
    <row r="32" spans="1:7" x14ac:dyDescent="0.3">
      <c r="A32" s="15">
        <v>46</v>
      </c>
      <c r="B32">
        <f>621</f>
        <v>621</v>
      </c>
      <c r="C32" s="12">
        <f t="shared" si="0"/>
        <v>38.8125</v>
      </c>
    </row>
    <row r="33" spans="1:7" x14ac:dyDescent="0.3">
      <c r="A33" s="15">
        <v>47</v>
      </c>
      <c r="B33">
        <f>621</f>
        <v>621</v>
      </c>
      <c r="C33" s="12">
        <f t="shared" si="0"/>
        <v>38.8125</v>
      </c>
    </row>
    <row r="34" spans="1:7" x14ac:dyDescent="0.3">
      <c r="A34" s="15">
        <v>48</v>
      </c>
      <c r="B34">
        <f>621</f>
        <v>621</v>
      </c>
      <c r="C34" s="12">
        <f t="shared" si="0"/>
        <v>38.8125</v>
      </c>
    </row>
    <row r="35" spans="1:7" x14ac:dyDescent="0.3">
      <c r="A35" s="15">
        <v>49</v>
      </c>
      <c r="B35">
        <f>621</f>
        <v>621</v>
      </c>
      <c r="C35" s="12">
        <f t="shared" si="0"/>
        <v>38.8125</v>
      </c>
    </row>
    <row r="36" spans="1:7" x14ac:dyDescent="0.3">
      <c r="A36" s="17">
        <v>50</v>
      </c>
      <c r="B36">
        <v>872</v>
      </c>
      <c r="C36" s="12">
        <f t="shared" si="0"/>
        <v>54.5</v>
      </c>
      <c r="E36" t="s">
        <v>7</v>
      </c>
      <c r="F36" s="8">
        <v>4362.1091692602349</v>
      </c>
      <c r="G36">
        <f>4362/5</f>
        <v>872.4</v>
      </c>
    </row>
    <row r="37" spans="1:7" x14ac:dyDescent="0.3">
      <c r="A37" s="17">
        <v>51</v>
      </c>
      <c r="B37">
        <v>872</v>
      </c>
      <c r="C37" s="12">
        <f t="shared" si="0"/>
        <v>54.5</v>
      </c>
    </row>
    <row r="38" spans="1:7" x14ac:dyDescent="0.3">
      <c r="A38" s="17">
        <v>52</v>
      </c>
      <c r="B38">
        <v>872</v>
      </c>
      <c r="C38" s="12">
        <f t="shared" si="0"/>
        <v>54.5</v>
      </c>
    </row>
    <row r="39" spans="1:7" x14ac:dyDescent="0.3">
      <c r="A39" s="17">
        <v>53</v>
      </c>
      <c r="B39">
        <v>872</v>
      </c>
      <c r="C39" s="12">
        <f t="shared" si="0"/>
        <v>54.5</v>
      </c>
    </row>
    <row r="40" spans="1:7" x14ac:dyDescent="0.3">
      <c r="A40" s="17">
        <v>54</v>
      </c>
      <c r="B40">
        <v>872</v>
      </c>
      <c r="C40" s="12">
        <f t="shared" si="0"/>
        <v>54.5</v>
      </c>
    </row>
    <row r="41" spans="1:7" x14ac:dyDescent="0.3">
      <c r="A41" s="15">
        <v>55</v>
      </c>
      <c r="B41">
        <v>898</v>
      </c>
      <c r="C41" s="12">
        <f t="shared" si="0"/>
        <v>56.125</v>
      </c>
      <c r="E41" t="s">
        <v>8</v>
      </c>
      <c r="F41" s="8">
        <v>4487.5843907110366</v>
      </c>
      <c r="G41">
        <f>4488/5</f>
        <v>897.6</v>
      </c>
    </row>
    <row r="42" spans="1:7" x14ac:dyDescent="0.3">
      <c r="A42" s="15">
        <v>56</v>
      </c>
      <c r="B42">
        <v>898</v>
      </c>
      <c r="C42" s="12">
        <f t="shared" si="0"/>
        <v>56.125</v>
      </c>
    </row>
    <row r="43" spans="1:7" x14ac:dyDescent="0.3">
      <c r="A43" s="15">
        <v>57</v>
      </c>
      <c r="B43">
        <v>898</v>
      </c>
      <c r="C43" s="12">
        <f t="shared" si="0"/>
        <v>56.125</v>
      </c>
    </row>
    <row r="44" spans="1:7" x14ac:dyDescent="0.3">
      <c r="A44" s="15">
        <v>58</v>
      </c>
      <c r="B44">
        <v>898</v>
      </c>
      <c r="C44" s="12">
        <f t="shared" si="0"/>
        <v>56.125</v>
      </c>
    </row>
    <row r="45" spans="1:7" x14ac:dyDescent="0.3">
      <c r="A45" s="15">
        <v>59</v>
      </c>
      <c r="B45">
        <v>898</v>
      </c>
      <c r="C45" s="12">
        <f t="shared" si="0"/>
        <v>56.125</v>
      </c>
    </row>
    <row r="46" spans="1:7" x14ac:dyDescent="0.3">
      <c r="A46" s="17">
        <v>60</v>
      </c>
      <c r="B46">
        <v>496</v>
      </c>
      <c r="C46" s="12">
        <f t="shared" si="0"/>
        <v>31</v>
      </c>
      <c r="E46" t="s">
        <v>9</v>
      </c>
      <c r="F46" s="8">
        <v>2479.9808474982042</v>
      </c>
      <c r="G46">
        <f>2480/5</f>
        <v>496</v>
      </c>
    </row>
    <row r="47" spans="1:7" x14ac:dyDescent="0.3">
      <c r="A47" s="17">
        <v>61</v>
      </c>
      <c r="B47">
        <v>496</v>
      </c>
      <c r="C47" s="12">
        <f t="shared" si="0"/>
        <v>31</v>
      </c>
    </row>
    <row r="48" spans="1:7" x14ac:dyDescent="0.3">
      <c r="A48" s="17">
        <v>62</v>
      </c>
      <c r="B48">
        <v>496</v>
      </c>
      <c r="C48" s="12">
        <f>B48*0.3</f>
        <v>148.79999999999998</v>
      </c>
    </row>
    <row r="49" spans="1:7" x14ac:dyDescent="0.3">
      <c r="A49" s="17">
        <v>63</v>
      </c>
      <c r="B49">
        <v>496</v>
      </c>
      <c r="C49" s="12">
        <f t="shared" ref="C49:C55" si="1">B49*0.3</f>
        <v>148.79999999999998</v>
      </c>
    </row>
    <row r="50" spans="1:7" x14ac:dyDescent="0.3">
      <c r="A50" s="17">
        <v>64</v>
      </c>
      <c r="B50">
        <v>496</v>
      </c>
      <c r="C50" s="12">
        <f t="shared" si="1"/>
        <v>148.79999999999998</v>
      </c>
    </row>
    <row r="51" spans="1:7" x14ac:dyDescent="0.3">
      <c r="A51" s="15">
        <v>65</v>
      </c>
      <c r="B51">
        <v>300</v>
      </c>
      <c r="C51" s="12">
        <f t="shared" si="1"/>
        <v>90</v>
      </c>
    </row>
    <row r="52" spans="1:7" x14ac:dyDescent="0.3">
      <c r="A52" s="15">
        <v>66</v>
      </c>
      <c r="B52">
        <v>300</v>
      </c>
      <c r="C52" s="12">
        <f t="shared" si="1"/>
        <v>90</v>
      </c>
      <c r="E52" t="s">
        <v>10</v>
      </c>
      <c r="F52" s="8">
        <v>1498.3217620301655</v>
      </c>
      <c r="G52">
        <f>1498/5</f>
        <v>299.60000000000002</v>
      </c>
    </row>
    <row r="53" spans="1:7" x14ac:dyDescent="0.3">
      <c r="A53" s="15">
        <v>67</v>
      </c>
      <c r="B53">
        <v>300</v>
      </c>
      <c r="C53" s="12">
        <f t="shared" si="1"/>
        <v>90</v>
      </c>
    </row>
    <row r="54" spans="1:7" x14ac:dyDescent="0.3">
      <c r="A54" s="15">
        <v>68</v>
      </c>
      <c r="B54">
        <v>300</v>
      </c>
      <c r="C54" s="12">
        <f t="shared" si="1"/>
        <v>90</v>
      </c>
    </row>
    <row r="55" spans="1:7" x14ac:dyDescent="0.3">
      <c r="A55" s="15">
        <v>69</v>
      </c>
      <c r="B55">
        <v>300</v>
      </c>
      <c r="C55" s="12">
        <f t="shared" si="1"/>
        <v>90</v>
      </c>
    </row>
    <row r="56" spans="1:7" x14ac:dyDescent="0.3">
      <c r="A56" s="17">
        <v>70</v>
      </c>
      <c r="B56">
        <f>SUM(B2:B55)</f>
        <v>30832</v>
      </c>
      <c r="C56" s="12">
        <f>SUM(C2:C55)</f>
        <v>2642.11</v>
      </c>
    </row>
    <row r="57" spans="1:7" x14ac:dyDescent="0.3">
      <c r="A57" s="17">
        <v>71</v>
      </c>
    </row>
    <row r="58" spans="1:7" x14ac:dyDescent="0.3">
      <c r="A58" s="17">
        <v>72</v>
      </c>
    </row>
    <row r="59" spans="1:7" x14ac:dyDescent="0.3">
      <c r="A59" s="17">
        <v>73</v>
      </c>
    </row>
    <row r="60" spans="1:7" x14ac:dyDescent="0.3">
      <c r="A60" s="17">
        <v>74</v>
      </c>
    </row>
    <row r="61" spans="1:7" x14ac:dyDescent="0.3">
      <c r="A61" s="15">
        <v>75</v>
      </c>
    </row>
    <row r="62" spans="1:7" x14ac:dyDescent="0.3">
      <c r="A62" s="15">
        <v>76</v>
      </c>
    </row>
    <row r="63" spans="1:7" x14ac:dyDescent="0.3">
      <c r="A63" s="15">
        <v>77</v>
      </c>
    </row>
    <row r="64" spans="1:7" x14ac:dyDescent="0.3">
      <c r="A64" s="15">
        <v>78</v>
      </c>
    </row>
    <row r="65" spans="1:1" x14ac:dyDescent="0.3">
      <c r="A65" s="15">
        <v>79</v>
      </c>
    </row>
    <row r="66" spans="1:1" x14ac:dyDescent="0.3">
      <c r="A66" s="17">
        <v>80</v>
      </c>
    </row>
    <row r="67" spans="1:1" x14ac:dyDescent="0.3">
      <c r="A67" s="17">
        <v>81</v>
      </c>
    </row>
    <row r="68" spans="1:1" x14ac:dyDescent="0.3">
      <c r="A68" s="17">
        <v>82</v>
      </c>
    </row>
    <row r="69" spans="1:1" x14ac:dyDescent="0.3">
      <c r="A69" s="17">
        <v>83</v>
      </c>
    </row>
    <row r="70" spans="1:1" x14ac:dyDescent="0.3">
      <c r="A70" s="17">
        <v>84</v>
      </c>
    </row>
    <row r="71" spans="1:1" x14ac:dyDescent="0.3">
      <c r="A71" s="15">
        <v>85</v>
      </c>
    </row>
    <row r="72" spans="1:1" x14ac:dyDescent="0.3">
      <c r="A72" s="15">
        <v>86</v>
      </c>
    </row>
    <row r="73" spans="1:1" x14ac:dyDescent="0.3">
      <c r="A73" s="15">
        <v>87</v>
      </c>
    </row>
    <row r="74" spans="1:1" x14ac:dyDescent="0.3">
      <c r="A74" s="15">
        <v>88</v>
      </c>
    </row>
    <row r="75" spans="1:1" x14ac:dyDescent="0.3">
      <c r="A75" s="15">
        <v>89</v>
      </c>
    </row>
    <row r="76" spans="1:1" x14ac:dyDescent="0.3">
      <c r="A76" s="17">
        <v>90</v>
      </c>
    </row>
    <row r="77" spans="1:1" x14ac:dyDescent="0.3">
      <c r="A77" s="17">
        <v>91</v>
      </c>
    </row>
    <row r="78" spans="1:1" x14ac:dyDescent="0.3">
      <c r="A78" s="17">
        <v>92</v>
      </c>
    </row>
    <row r="79" spans="1:1" x14ac:dyDescent="0.3">
      <c r="A79" s="17">
        <v>93</v>
      </c>
    </row>
    <row r="80" spans="1:1" x14ac:dyDescent="0.3">
      <c r="A80" s="17">
        <v>94</v>
      </c>
    </row>
    <row r="81" spans="1:1" x14ac:dyDescent="0.3">
      <c r="A81" s="15">
        <v>95</v>
      </c>
    </row>
    <row r="82" spans="1:1" x14ac:dyDescent="0.3">
      <c r="A82" s="15">
        <v>96</v>
      </c>
    </row>
    <row r="83" spans="1:1" x14ac:dyDescent="0.3">
      <c r="A83" s="15">
        <v>97</v>
      </c>
    </row>
    <row r="84" spans="1:1" x14ac:dyDescent="0.3">
      <c r="A84" s="15">
        <v>98</v>
      </c>
    </row>
    <row r="85" spans="1:1" x14ac:dyDescent="0.3">
      <c r="A85" s="15">
        <v>99</v>
      </c>
    </row>
    <row r="86" spans="1:1" x14ac:dyDescent="0.3">
      <c r="A86" s="17">
        <v>100</v>
      </c>
    </row>
    <row r="87" spans="1:1" x14ac:dyDescent="0.3">
      <c r="A87" s="17">
        <v>101</v>
      </c>
    </row>
    <row r="88" spans="1:1" x14ac:dyDescent="0.3">
      <c r="A88" s="17">
        <v>102</v>
      </c>
    </row>
    <row r="89" spans="1:1" x14ac:dyDescent="0.3">
      <c r="A89" s="17">
        <v>103</v>
      </c>
    </row>
    <row r="90" spans="1:1" x14ac:dyDescent="0.3">
      <c r="A90" s="15">
        <v>104</v>
      </c>
    </row>
    <row r="91" spans="1:1" x14ac:dyDescent="0.3">
      <c r="A91" s="15" t="s">
        <v>28</v>
      </c>
    </row>
    <row r="92" spans="1:1" x14ac:dyDescent="0.3">
      <c r="A92" s="15"/>
    </row>
    <row r="93" spans="1:1" x14ac:dyDescent="0.3">
      <c r="A93" s="15"/>
    </row>
    <row r="94" spans="1:1" x14ac:dyDescent="0.3">
      <c r="A94" s="15"/>
    </row>
    <row r="95" spans="1:1" x14ac:dyDescent="0.3">
      <c r="A95" s="15"/>
    </row>
    <row r="96" spans="1:1" x14ac:dyDescent="0.3">
      <c r="A96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selection sqref="A1:XFD1"/>
    </sheetView>
  </sheetViews>
  <sheetFormatPr defaultColWidth="9.109375" defaultRowHeight="14.4" x14ac:dyDescent="0.3"/>
  <cols>
    <col min="1" max="1" width="6.5546875" style="8" bestFit="1" customWidth="1"/>
    <col min="2" max="3" width="26.5546875" style="8" customWidth="1"/>
    <col min="4" max="4" width="12.109375" style="8" bestFit="1" customWidth="1"/>
    <col min="5" max="5" width="26.5546875" style="8" customWidth="1"/>
    <col min="6" max="6" width="12.109375" style="8" bestFit="1" customWidth="1"/>
    <col min="7" max="7" width="26.5546875" style="8" customWidth="1"/>
    <col min="8" max="8" width="12.109375" style="8" bestFit="1" customWidth="1"/>
    <col min="9" max="9" width="26.5546875" style="8" customWidth="1"/>
    <col min="10" max="10" width="12.109375" style="8" bestFit="1" customWidth="1"/>
    <col min="11" max="11" width="26.5546875" style="8" customWidth="1"/>
    <col min="12" max="12" width="12.109375" style="8" bestFit="1" customWidth="1"/>
    <col min="13" max="13" width="26.5546875" style="8" customWidth="1"/>
    <col min="14" max="14" width="12.109375" style="8" bestFit="1" customWidth="1"/>
    <col min="15" max="15" width="26.5546875" style="8" customWidth="1"/>
    <col min="16" max="16" width="12.109375" style="8" bestFit="1" customWidth="1"/>
    <col min="17" max="17" width="26.5546875" style="8" customWidth="1"/>
    <col min="18" max="18" width="12.109375" style="8" bestFit="1" customWidth="1"/>
    <col min="19" max="19" width="26.5546875" style="8" customWidth="1"/>
    <col min="20" max="16384" width="9.109375" style="8"/>
  </cols>
  <sheetData>
    <row r="1" spans="1:19" s="34" customFormat="1" ht="15" x14ac:dyDescent="0.25">
      <c r="A1" s="34" t="s">
        <v>11</v>
      </c>
      <c r="B1" s="41" t="s">
        <v>32</v>
      </c>
      <c r="C1" s="41" t="s">
        <v>111</v>
      </c>
      <c r="D1" s="34" t="s">
        <v>35</v>
      </c>
      <c r="E1" s="41" t="s">
        <v>112</v>
      </c>
      <c r="F1" s="34" t="s">
        <v>62</v>
      </c>
      <c r="G1" s="41" t="s">
        <v>113</v>
      </c>
      <c r="H1" s="34" t="s">
        <v>55</v>
      </c>
      <c r="I1" s="41" t="s">
        <v>114</v>
      </c>
      <c r="J1" s="34" t="s">
        <v>66</v>
      </c>
      <c r="K1" s="41" t="s">
        <v>115</v>
      </c>
      <c r="L1" s="34" t="s">
        <v>76</v>
      </c>
      <c r="M1" s="41" t="s">
        <v>107</v>
      </c>
      <c r="N1" s="34" t="s">
        <v>86</v>
      </c>
      <c r="O1" s="41" t="s">
        <v>108</v>
      </c>
      <c r="P1" s="34" t="s">
        <v>96</v>
      </c>
      <c r="Q1" s="41" t="s">
        <v>109</v>
      </c>
      <c r="R1" s="34" t="s">
        <v>106</v>
      </c>
      <c r="S1" s="41" t="s">
        <v>110</v>
      </c>
    </row>
    <row r="2" spans="1:19" ht="15" x14ac:dyDescent="0.25">
      <c r="A2" s="8">
        <v>16</v>
      </c>
      <c r="B2">
        <v>60</v>
      </c>
      <c r="D2"/>
      <c r="F2"/>
      <c r="H2"/>
      <c r="J2"/>
      <c r="L2"/>
      <c r="N2"/>
      <c r="P2"/>
      <c r="R2"/>
    </row>
    <row r="3" spans="1:19" ht="15" x14ac:dyDescent="0.25">
      <c r="A3" s="8">
        <v>17</v>
      </c>
      <c r="B3">
        <v>60</v>
      </c>
      <c r="D3" s="8">
        <v>6.2373105600000001</v>
      </c>
      <c r="F3" s="8">
        <v>6.2373105600000001</v>
      </c>
      <c r="H3" s="8">
        <v>31.986208000000001</v>
      </c>
      <c r="J3" s="8">
        <v>31.986208000000001</v>
      </c>
      <c r="L3" s="8">
        <v>31.986208000000001</v>
      </c>
      <c r="N3" s="8">
        <v>31.986208000000001</v>
      </c>
      <c r="P3" s="8">
        <v>31.986208000000001</v>
      </c>
      <c r="R3" s="8">
        <v>31.986208000000001</v>
      </c>
    </row>
    <row r="4" spans="1:19" ht="15" x14ac:dyDescent="0.25">
      <c r="A4" s="8">
        <v>18</v>
      </c>
      <c r="B4">
        <v>61</v>
      </c>
      <c r="D4" s="8">
        <v>72.420223984808629</v>
      </c>
      <c r="F4" s="8">
        <v>12.471932839148639</v>
      </c>
      <c r="H4" s="8">
        <v>77.392837304352</v>
      </c>
      <c r="J4" s="8">
        <v>77.392837304352</v>
      </c>
      <c r="L4" s="8">
        <v>77.392837304352</v>
      </c>
      <c r="N4" s="8">
        <v>77.392837304352</v>
      </c>
      <c r="P4" s="8">
        <v>77.392837304352</v>
      </c>
      <c r="R4" s="8">
        <v>77.392837304352</v>
      </c>
    </row>
    <row r="5" spans="1:19" ht="15" x14ac:dyDescent="0.25">
      <c r="A5" s="8">
        <v>19</v>
      </c>
      <c r="B5">
        <v>61</v>
      </c>
      <c r="C5" s="8">
        <f>SUM(B2:B5)</f>
        <v>242</v>
      </c>
      <c r="D5" s="8">
        <v>72.420223984808629</v>
      </c>
      <c r="E5" s="8">
        <f>SUM(D2:D5)</f>
        <v>151.07775852961726</v>
      </c>
      <c r="F5" s="8">
        <v>18.703867996094964</v>
      </c>
      <c r="G5" s="8">
        <f>SUM(F2:F5)</f>
        <v>37.413111395243604</v>
      </c>
      <c r="H5" s="8">
        <v>143.69567776267382</v>
      </c>
      <c r="I5" s="8">
        <f>SUM(H2:H5)</f>
        <v>253.07472306702584</v>
      </c>
      <c r="J5" s="8">
        <v>143.69567776267382</v>
      </c>
      <c r="K5" s="8">
        <f>SUM(J2:J5)</f>
        <v>253.07472306702584</v>
      </c>
      <c r="L5" s="8">
        <v>143.69567776267382</v>
      </c>
      <c r="M5" s="8">
        <f>SUM(L2:L5)</f>
        <v>253.07472306702584</v>
      </c>
      <c r="N5" s="8">
        <v>143.69567776267382</v>
      </c>
      <c r="O5" s="8">
        <f>SUM(N2:N5)</f>
        <v>253.07472306702584</v>
      </c>
      <c r="P5" s="8">
        <v>143.69567776267382</v>
      </c>
      <c r="Q5" s="8">
        <f>SUM(P2:P5)</f>
        <v>253.07472306702584</v>
      </c>
      <c r="R5" s="8">
        <v>143.69567776267382</v>
      </c>
      <c r="S5" s="8">
        <f>SUM(R2:R5)</f>
        <v>253.07472306702584</v>
      </c>
    </row>
    <row r="6" spans="1:19" ht="15" x14ac:dyDescent="0.25">
      <c r="A6" s="8">
        <v>20</v>
      </c>
      <c r="B6">
        <v>289</v>
      </c>
      <c r="D6" s="8">
        <v>73.419362170569627</v>
      </c>
      <c r="F6" s="8">
        <v>24.93311718898865</v>
      </c>
      <c r="H6" s="8">
        <v>188.41886172792181</v>
      </c>
      <c r="J6" s="8">
        <v>229.21246059506211</v>
      </c>
      <c r="L6" s="8">
        <v>229.21246059506211</v>
      </c>
      <c r="N6" s="8">
        <v>229.21246059506211</v>
      </c>
      <c r="P6" s="8">
        <v>229.21246059506211</v>
      </c>
      <c r="R6" s="8">
        <v>229.21246059506211</v>
      </c>
    </row>
    <row r="7" spans="1:19" ht="15" x14ac:dyDescent="0.25">
      <c r="A7" s="8">
        <v>21</v>
      </c>
      <c r="B7">
        <v>289</v>
      </c>
      <c r="D7" s="8">
        <v>102.58877812161607</v>
      </c>
      <c r="F7" s="8">
        <v>60.335481489784655</v>
      </c>
      <c r="H7" s="8">
        <v>180.7552000968673</v>
      </c>
      <c r="J7" s="8">
        <v>290.5794688606278</v>
      </c>
      <c r="L7" s="8">
        <v>290.5794688606278</v>
      </c>
      <c r="N7" s="8">
        <v>290.5794688606278</v>
      </c>
      <c r="P7" s="8">
        <v>290.5794688606278</v>
      </c>
      <c r="R7" s="8">
        <v>290.5794688606278</v>
      </c>
    </row>
    <row r="8" spans="1:19" ht="15" x14ac:dyDescent="0.25">
      <c r="A8" s="8">
        <v>22</v>
      </c>
      <c r="B8">
        <v>289</v>
      </c>
      <c r="D8" s="8">
        <v>359.47684001976774</v>
      </c>
      <c r="F8" s="8">
        <v>95.717241614557594</v>
      </c>
      <c r="H8" s="8">
        <v>170.65051144364148</v>
      </c>
      <c r="J8" s="8">
        <v>354.75059378253087</v>
      </c>
      <c r="L8" s="8">
        <v>354.75059378253087</v>
      </c>
      <c r="N8" s="8">
        <v>354.75059378253087</v>
      </c>
      <c r="P8" s="8">
        <v>354.75059378253087</v>
      </c>
      <c r="R8" s="8">
        <v>354.75059378253087</v>
      </c>
    </row>
    <row r="9" spans="1:19" ht="15" x14ac:dyDescent="0.25">
      <c r="A9" s="8">
        <v>23</v>
      </c>
      <c r="B9">
        <v>289</v>
      </c>
      <c r="D9" s="8">
        <v>359.47684001976774</v>
      </c>
      <c r="F9" s="8">
        <v>190.87051775266372</v>
      </c>
      <c r="H9" s="8">
        <v>125.98479229628887</v>
      </c>
      <c r="J9" s="8">
        <v>421.54671384893066</v>
      </c>
      <c r="L9" s="8">
        <v>421.54671384893066</v>
      </c>
      <c r="N9" s="8">
        <v>421.54671384893066</v>
      </c>
      <c r="P9" s="8">
        <v>421.54671384893066</v>
      </c>
      <c r="R9" s="8">
        <v>421.54671384893066</v>
      </c>
    </row>
    <row r="10" spans="1:19" ht="15" x14ac:dyDescent="0.25">
      <c r="A10" s="8">
        <v>24</v>
      </c>
      <c r="B10">
        <v>290</v>
      </c>
      <c r="C10" s="8">
        <f>SUM(B6:B10)</f>
        <v>1446</v>
      </c>
      <c r="D10" s="8">
        <v>359.47684001976774</v>
      </c>
      <c r="E10" s="8">
        <f>SUM(D6:D10)</f>
        <v>1254.4386603514888</v>
      </c>
      <c r="F10" s="8">
        <v>219.98731283611832</v>
      </c>
      <c r="G10" s="8">
        <f>SUM(F6:F10)</f>
        <v>591.84367088211297</v>
      </c>
      <c r="H10" s="8">
        <v>76.038870941755164</v>
      </c>
      <c r="I10" s="8">
        <f>SUM(H6:H10)</f>
        <v>741.84823650647456</v>
      </c>
      <c r="J10" s="8">
        <v>490.79990489145302</v>
      </c>
      <c r="K10" s="8">
        <f>SUM(J6:J10)</f>
        <v>1786.8891419786046</v>
      </c>
      <c r="L10" s="8">
        <v>490.79990489145302</v>
      </c>
      <c r="M10" s="8">
        <f>SUM(L6:L10)</f>
        <v>1786.8891419786046</v>
      </c>
      <c r="N10" s="8">
        <v>490.79990489145302</v>
      </c>
      <c r="O10" s="8">
        <f>SUM(N6:N10)</f>
        <v>1786.8891419786046</v>
      </c>
      <c r="P10" s="8">
        <v>490.79990489145302</v>
      </c>
      <c r="Q10" s="8">
        <f>SUM(P6:P10)</f>
        <v>1786.8891419786046</v>
      </c>
      <c r="R10" s="8">
        <v>490.79990489145302</v>
      </c>
      <c r="S10" s="8">
        <f>SUM(R6:R10)</f>
        <v>1786.8891419786046</v>
      </c>
    </row>
    <row r="11" spans="1:19" ht="15" x14ac:dyDescent="0.25">
      <c r="A11" s="8">
        <v>25</v>
      </c>
      <c r="B11">
        <v>313</v>
      </c>
      <c r="D11" s="8">
        <v>359.47684001976774</v>
      </c>
      <c r="F11" s="8">
        <v>250.08433096182728</v>
      </c>
      <c r="H11" s="8">
        <v>208.04322527515865</v>
      </c>
      <c r="J11" s="8">
        <v>486.59381640987237</v>
      </c>
      <c r="L11" s="8">
        <v>555.66913237491474</v>
      </c>
      <c r="N11" s="8">
        <v>555.66913237491474</v>
      </c>
      <c r="P11" s="8">
        <v>555.66913237491474</v>
      </c>
      <c r="R11" s="8">
        <v>555.66913237491474</v>
      </c>
    </row>
    <row r="12" spans="1:19" ht="15" x14ac:dyDescent="0.25">
      <c r="A12" s="8">
        <v>26</v>
      </c>
      <c r="B12">
        <v>313</v>
      </c>
      <c r="D12" s="8">
        <v>371.47671926537623</v>
      </c>
      <c r="F12" s="8">
        <v>290.1820459668071</v>
      </c>
      <c r="H12" s="8">
        <v>230.36296951825781</v>
      </c>
      <c r="J12" s="8">
        <v>444.15315074810445</v>
      </c>
      <c r="L12" s="8">
        <v>616.33714186901739</v>
      </c>
      <c r="N12" s="8">
        <v>616.33714186901739</v>
      </c>
      <c r="P12" s="8">
        <v>616.33714186901739</v>
      </c>
      <c r="R12" s="8">
        <v>616.33714186901739</v>
      </c>
    </row>
    <row r="13" spans="1:19" ht="15" x14ac:dyDescent="0.25">
      <c r="A13" s="8">
        <v>27</v>
      </c>
      <c r="B13">
        <v>313</v>
      </c>
      <c r="D13" s="8">
        <v>405.44137657755005</v>
      </c>
      <c r="F13" s="8">
        <v>557.25784052841561</v>
      </c>
      <c r="H13" s="8">
        <v>246.79446168962494</v>
      </c>
      <c r="J13" s="8">
        <v>394.1080942939974</v>
      </c>
      <c r="L13" s="8">
        <v>673.14376071864331</v>
      </c>
      <c r="N13" s="8">
        <v>673.14376071864331</v>
      </c>
      <c r="P13" s="8">
        <v>673.14376071864331</v>
      </c>
      <c r="R13" s="8">
        <v>673.14376071864331</v>
      </c>
    </row>
    <row r="14" spans="1:19" ht="15" x14ac:dyDescent="0.25">
      <c r="A14" s="8">
        <v>28</v>
      </c>
      <c r="B14">
        <v>314</v>
      </c>
      <c r="D14" s="8">
        <v>405.44137657755005</v>
      </c>
      <c r="F14" s="8">
        <v>568.22736608504476</v>
      </c>
      <c r="H14" s="8">
        <v>341.60051838545826</v>
      </c>
      <c r="J14" s="8">
        <v>284.22464691817811</v>
      </c>
      <c r="L14" s="8">
        <v>726.33037667630958</v>
      </c>
      <c r="N14" s="8">
        <v>726.33037667630958</v>
      </c>
      <c r="P14" s="8">
        <v>726.33037667630958</v>
      </c>
      <c r="R14" s="8">
        <v>726.33037667630958</v>
      </c>
    </row>
    <row r="15" spans="1:19" ht="15" x14ac:dyDescent="0.25">
      <c r="A15" s="8">
        <v>29</v>
      </c>
      <c r="B15">
        <v>314</v>
      </c>
      <c r="C15" s="8">
        <f>SUM(B11:B15)</f>
        <v>1567</v>
      </c>
      <c r="D15" s="8">
        <v>405.44137657755005</v>
      </c>
      <c r="E15" s="8">
        <f>SUM(D11:D15)</f>
        <v>1947.277689017794</v>
      </c>
      <c r="F15" s="8">
        <v>579.19408019248726</v>
      </c>
      <c r="G15" s="8">
        <f>SUM(F11:F15)</f>
        <v>2244.945663734582</v>
      </c>
      <c r="H15" s="8">
        <v>370.57737168879152</v>
      </c>
      <c r="I15" s="8">
        <f>SUM(H11:H15)</f>
        <v>1397.3785465572914</v>
      </c>
      <c r="J15" s="8">
        <v>165.42206696183098</v>
      </c>
      <c r="K15" s="8">
        <f>SUM(J11:J15)</f>
        <v>1774.5017753319833</v>
      </c>
      <c r="L15" s="8">
        <v>776.12329072288981</v>
      </c>
      <c r="M15" s="8">
        <f>SUM(L11:L15)</f>
        <v>3347.6037023617746</v>
      </c>
      <c r="N15" s="8">
        <v>776.12329072288981</v>
      </c>
      <c r="O15" s="8">
        <f>SUM(N11:N15)</f>
        <v>3347.6037023617746</v>
      </c>
      <c r="P15" s="8">
        <v>776.12329072288981</v>
      </c>
      <c r="Q15" s="8">
        <f>SUM(P11:P15)</f>
        <v>3347.6037023617746</v>
      </c>
      <c r="R15" s="8">
        <v>776.12329072288981</v>
      </c>
      <c r="S15" s="8">
        <f>SUM(R11:R15)</f>
        <v>3347.6037023617746</v>
      </c>
    </row>
    <row r="16" spans="1:19" ht="15" x14ac:dyDescent="0.25">
      <c r="A16" s="8">
        <v>30</v>
      </c>
      <c r="B16">
        <v>325</v>
      </c>
      <c r="D16" s="8">
        <v>406.43991711044998</v>
      </c>
      <c r="F16" s="8">
        <v>590.15798413360028</v>
      </c>
      <c r="H16" s="8">
        <v>447.65737055575448</v>
      </c>
      <c r="J16" s="8">
        <v>366.04499474544485</v>
      </c>
      <c r="L16" s="8">
        <v>733.35323771975641</v>
      </c>
      <c r="N16" s="8">
        <v>822.73465999086886</v>
      </c>
      <c r="P16" s="8">
        <v>822.73465999086886</v>
      </c>
      <c r="R16" s="8">
        <v>822.73465999086886</v>
      </c>
    </row>
    <row r="17" spans="1:19" ht="15" x14ac:dyDescent="0.25">
      <c r="A17" s="8">
        <v>31</v>
      </c>
      <c r="B17">
        <v>325</v>
      </c>
      <c r="D17" s="8">
        <v>399.427921417785</v>
      </c>
      <c r="F17" s="8">
        <v>595.06316441371939</v>
      </c>
      <c r="H17" s="8">
        <v>487.51183735951838</v>
      </c>
      <c r="J17" s="8">
        <v>362.33301603394926</v>
      </c>
      <c r="L17" s="8">
        <v>649.28831245436879</v>
      </c>
      <c r="N17" s="8">
        <v>866.19084949337423</v>
      </c>
      <c r="P17" s="8">
        <v>866.19084949337423</v>
      </c>
      <c r="R17" s="8">
        <v>866.19084949337423</v>
      </c>
    </row>
    <row r="18" spans="1:19" ht="15" x14ac:dyDescent="0.25">
      <c r="A18" s="8">
        <v>32</v>
      </c>
      <c r="B18">
        <v>325</v>
      </c>
      <c r="D18" s="8">
        <v>403.41120394488456</v>
      </c>
      <c r="F18" s="8">
        <v>621.85530560952702</v>
      </c>
      <c r="H18" s="8">
        <v>753.41803109929413</v>
      </c>
      <c r="J18" s="8">
        <v>354.37858172144388</v>
      </c>
      <c r="L18" s="8">
        <v>559.79450844893438</v>
      </c>
      <c r="N18" s="8">
        <v>906.84288632072958</v>
      </c>
      <c r="P18" s="8">
        <v>906.84288632072958</v>
      </c>
      <c r="R18" s="8">
        <v>906.84288632072958</v>
      </c>
    </row>
    <row r="19" spans="1:19" ht="15" x14ac:dyDescent="0.25">
      <c r="A19" s="8">
        <v>33</v>
      </c>
      <c r="B19">
        <v>325</v>
      </c>
      <c r="D19" s="8">
        <v>403.41120394488456</v>
      </c>
      <c r="F19" s="8">
        <v>614.82901828359718</v>
      </c>
      <c r="H19" s="8">
        <v>764.20518886995762</v>
      </c>
      <c r="J19" s="8">
        <v>448.71993790815071</v>
      </c>
      <c r="L19" s="8">
        <v>397.8542808188684</v>
      </c>
      <c r="N19" s="8">
        <v>944.86611189796383</v>
      </c>
      <c r="P19" s="8">
        <v>944.86611189796383</v>
      </c>
      <c r="R19" s="8">
        <v>944.86611189796383</v>
      </c>
    </row>
    <row r="20" spans="1:19" ht="15" x14ac:dyDescent="0.25">
      <c r="A20" s="8">
        <v>34</v>
      </c>
      <c r="B20">
        <v>325</v>
      </c>
      <c r="C20" s="8">
        <f>SUM(B16:B20)</f>
        <v>1625</v>
      </c>
      <c r="D20" s="8">
        <v>403.41120394488456</v>
      </c>
      <c r="E20" s="8">
        <f>SUM(D16:D20)</f>
        <v>2016.1014503628887</v>
      </c>
      <c r="F20" s="8">
        <v>607.81841395386971</v>
      </c>
      <c r="G20" s="8">
        <f>SUM(F16:F20)</f>
        <v>3029.7238863943139</v>
      </c>
      <c r="H20" s="8">
        <v>774.99302043136481</v>
      </c>
      <c r="I20" s="8">
        <f>SUM(H16:H20)</f>
        <v>3227.785448315889</v>
      </c>
      <c r="J20" s="8">
        <v>477.49096670003541</v>
      </c>
      <c r="K20" s="8">
        <f>SUM(J16:J20)</f>
        <v>2008.9674971090242</v>
      </c>
      <c r="L20" s="8">
        <v>229.57179710799952</v>
      </c>
      <c r="M20" s="8">
        <f>SUM(L16:L20)</f>
        <v>2569.8621365499275</v>
      </c>
      <c r="N20" s="8">
        <v>980.42490873497263</v>
      </c>
      <c r="O20" s="8">
        <f>SUM(N16:N20)</f>
        <v>4521.059416437909</v>
      </c>
      <c r="P20" s="8">
        <v>980.42490873497263</v>
      </c>
      <c r="Q20" s="8">
        <f>SUM(P16:P20)</f>
        <v>4521.059416437909</v>
      </c>
      <c r="R20" s="8">
        <v>980.42490873497263</v>
      </c>
      <c r="S20" s="8">
        <f>SUM(R16:R20)</f>
        <v>4521.059416437909</v>
      </c>
    </row>
    <row r="21" spans="1:19" ht="15" x14ac:dyDescent="0.25">
      <c r="A21" s="8">
        <v>35</v>
      </c>
      <c r="B21">
        <v>319</v>
      </c>
      <c r="D21" s="8">
        <v>403.41120394488456</v>
      </c>
      <c r="F21" s="8">
        <v>601.81738714948744</v>
      </c>
      <c r="H21" s="8">
        <v>756.17881832552996</v>
      </c>
      <c r="J21" s="8">
        <v>587.91211105290881</v>
      </c>
      <c r="L21" s="8">
        <v>479.24972543120219</v>
      </c>
      <c r="N21" s="8">
        <v>909.82770750086127</v>
      </c>
      <c r="P21" s="8">
        <v>1013.6733853587848</v>
      </c>
      <c r="R21" s="8">
        <v>1013.6733853587848</v>
      </c>
    </row>
    <row r="22" spans="1:19" ht="15" x14ac:dyDescent="0.25">
      <c r="A22" s="8">
        <v>36</v>
      </c>
      <c r="B22">
        <v>319</v>
      </c>
      <c r="D22" s="8">
        <v>393.75206347195223</v>
      </c>
      <c r="F22" s="8">
        <v>585.09713764210176</v>
      </c>
      <c r="H22" s="8">
        <v>760.73674276935037</v>
      </c>
      <c r="J22" s="8">
        <v>627.3141990546776</v>
      </c>
      <c r="L22" s="8">
        <v>456.63093422656738</v>
      </c>
      <c r="N22" s="8">
        <v>795.66940252342044</v>
      </c>
      <c r="P22" s="8">
        <v>1044.3105385228666</v>
      </c>
      <c r="R22" s="8">
        <v>1044.3105385228666</v>
      </c>
    </row>
    <row r="23" spans="1:19" ht="15" x14ac:dyDescent="0.25">
      <c r="A23" s="8">
        <v>37</v>
      </c>
      <c r="B23">
        <v>320</v>
      </c>
      <c r="D23" s="8">
        <v>378.13894682497653</v>
      </c>
      <c r="F23" s="8">
        <v>579.34761729666911</v>
      </c>
      <c r="H23" s="8">
        <v>787.07005244836682</v>
      </c>
      <c r="J23" s="8">
        <v>891.5050438612094</v>
      </c>
      <c r="L23" s="8">
        <v>430.98761545574217</v>
      </c>
      <c r="N23" s="8">
        <v>677.74138051440764</v>
      </c>
      <c r="P23" s="8">
        <v>1072.9055108068335</v>
      </c>
      <c r="R23" s="8">
        <v>1072.9055108068335</v>
      </c>
    </row>
    <row r="24" spans="1:19" ht="15" x14ac:dyDescent="0.25">
      <c r="A24" s="8">
        <v>38</v>
      </c>
      <c r="B24">
        <v>320</v>
      </c>
      <c r="D24" s="8">
        <v>378.13894682497653</v>
      </c>
      <c r="F24" s="8">
        <v>569.664735899319</v>
      </c>
      <c r="H24" s="8">
        <v>779.77549474508942</v>
      </c>
      <c r="J24" s="8">
        <v>901.87029937583895</v>
      </c>
      <c r="L24" s="8">
        <v>524.59986560942491</v>
      </c>
      <c r="N24" s="8">
        <v>478.56791865052458</v>
      </c>
      <c r="P24" s="8">
        <v>1099.5861110868764</v>
      </c>
      <c r="R24" s="8">
        <v>1099.5861110868764</v>
      </c>
    </row>
    <row r="25" spans="1:19" ht="15" x14ac:dyDescent="0.25">
      <c r="A25" s="8">
        <v>39</v>
      </c>
      <c r="B25">
        <v>320</v>
      </c>
      <c r="C25" s="8">
        <f>SUM(B21:B25)</f>
        <v>1598</v>
      </c>
      <c r="D25" s="8">
        <v>379.13623866100158</v>
      </c>
      <c r="E25" s="8">
        <f>SUM(D21:D25)</f>
        <v>1932.5773997277915</v>
      </c>
      <c r="F25" s="8">
        <v>560.01156998585736</v>
      </c>
      <c r="G25" s="8">
        <f>SUM(F21:F25)</f>
        <v>2895.9384479734349</v>
      </c>
      <c r="H25" s="8">
        <v>772.51679252045562</v>
      </c>
      <c r="I25" s="8">
        <f>SUM(H21:H25)</f>
        <v>3856.2779008087923</v>
      </c>
      <c r="J25" s="8">
        <v>912.23930567355922</v>
      </c>
      <c r="K25" s="8">
        <f>SUM(J21:J25)</f>
        <v>3920.8409590181936</v>
      </c>
      <c r="L25" s="8">
        <v>552.98380677651494</v>
      </c>
      <c r="M25" s="8">
        <f>SUM(L21:L25)</f>
        <v>2444.4519474994518</v>
      </c>
      <c r="N25" s="8">
        <v>275.04640484360419</v>
      </c>
      <c r="O25" s="8">
        <f>SUM(N21:N25)</f>
        <v>3136.8528140328181</v>
      </c>
      <c r="P25" s="8">
        <v>1124.4721599505906</v>
      </c>
      <c r="Q25" s="8">
        <f>SUM(P21:P25)</f>
        <v>5354.9477057259519</v>
      </c>
      <c r="R25" s="8">
        <v>1124.4721599505906</v>
      </c>
      <c r="S25" s="8">
        <f>SUM(R21:R25)</f>
        <v>5354.9477057259519</v>
      </c>
    </row>
    <row r="26" spans="1:19" ht="15" x14ac:dyDescent="0.25">
      <c r="A26" s="8">
        <v>40</v>
      </c>
      <c r="B26">
        <v>410</v>
      </c>
      <c r="D26" s="8">
        <v>379.13623866100158</v>
      </c>
      <c r="F26" s="8">
        <v>550.38807221568356</v>
      </c>
      <c r="H26" s="8">
        <v>726.01101865671046</v>
      </c>
      <c r="J26" s="8">
        <v>871.99514518551769</v>
      </c>
      <c r="L26" s="8">
        <v>686.87749191269597</v>
      </c>
      <c r="N26" s="8">
        <v>559.11222453990388</v>
      </c>
      <c r="P26" s="8">
        <v>1033.7712462052584</v>
      </c>
      <c r="R26" s="8">
        <v>1147.6759889653297</v>
      </c>
    </row>
    <row r="27" spans="1:19" ht="15" x14ac:dyDescent="0.25">
      <c r="A27" s="8">
        <v>41</v>
      </c>
      <c r="B27">
        <v>410</v>
      </c>
      <c r="D27" s="8">
        <v>379.62503125253903</v>
      </c>
      <c r="F27" s="8">
        <v>541.19881171069142</v>
      </c>
      <c r="H27" s="8">
        <v>709.03435179739733</v>
      </c>
      <c r="J27" s="8">
        <v>876.06586324487705</v>
      </c>
      <c r="L27" s="8">
        <v>725.63531403407956</v>
      </c>
      <c r="N27" s="8">
        <v>522.82830935772984</v>
      </c>
      <c r="P27" s="8">
        <v>898.11548732982703</v>
      </c>
      <c r="R27" s="8">
        <v>1168.6940462210246</v>
      </c>
    </row>
    <row r="28" spans="1:19" ht="15" x14ac:dyDescent="0.25">
      <c r="A28" s="8">
        <v>42</v>
      </c>
      <c r="B28">
        <v>410</v>
      </c>
      <c r="D28" s="8">
        <v>469.79108076171877</v>
      </c>
      <c r="F28" s="8">
        <v>526.12643400153615</v>
      </c>
      <c r="H28" s="8">
        <v>702.97204262607488</v>
      </c>
      <c r="J28" s="8">
        <v>901.7488922758356</v>
      </c>
      <c r="L28" s="8">
        <v>987.39947139949709</v>
      </c>
      <c r="N28" s="8">
        <v>484.43197629841387</v>
      </c>
      <c r="P28" s="8">
        <v>759.96975290489115</v>
      </c>
      <c r="R28" s="8">
        <v>1188.2245727609272</v>
      </c>
    </row>
    <row r="29" spans="1:19" ht="15" x14ac:dyDescent="0.25">
      <c r="A29" s="8">
        <v>43</v>
      </c>
      <c r="B29">
        <v>411</v>
      </c>
      <c r="D29" s="8">
        <v>469.79108076171877</v>
      </c>
      <c r="F29" s="8">
        <v>526.56805048532055</v>
      </c>
      <c r="H29" s="8">
        <v>693.02754292689781</v>
      </c>
      <c r="J29" s="8">
        <v>894.06819927249535</v>
      </c>
      <c r="L29" s="8">
        <v>997.18389218387688</v>
      </c>
      <c r="N29" s="8">
        <v>577.02502920026666</v>
      </c>
      <c r="P29" s="8">
        <v>534.65323748740389</v>
      </c>
      <c r="R29" s="8">
        <v>1206.3608653212823</v>
      </c>
    </row>
    <row r="30" spans="1:19" ht="15" x14ac:dyDescent="0.25">
      <c r="A30" s="8">
        <v>44</v>
      </c>
      <c r="B30">
        <v>411</v>
      </c>
      <c r="C30" s="8">
        <f>SUM(B26:B30)</f>
        <v>2052</v>
      </c>
      <c r="D30" s="8">
        <v>469.79108076171877</v>
      </c>
      <c r="E30" s="8">
        <f>SUM(D26:D30)</f>
        <v>2168.1345121986969</v>
      </c>
      <c r="F30" s="8">
        <v>528.01256892433173</v>
      </c>
      <c r="G30" s="8">
        <f>SUM(F26:F30)</f>
        <v>2672.2939373375634</v>
      </c>
      <c r="H30" s="8">
        <v>683.13584174550147</v>
      </c>
      <c r="I30" s="8">
        <f>SUM(H26:H30)</f>
        <v>3514.1807977525814</v>
      </c>
      <c r="J30" s="8">
        <v>886.44333511856803</v>
      </c>
      <c r="K30" s="8">
        <f>SUM(J26:J30)</f>
        <v>4430.3214350972939</v>
      </c>
      <c r="L30" s="8">
        <v>1006.9722441476681</v>
      </c>
      <c r="M30" s="8">
        <f>SUM(L26:L30)</f>
        <v>4404.0684136778173</v>
      </c>
      <c r="N30" s="8">
        <v>604.874669663443</v>
      </c>
      <c r="O30" s="8">
        <f>SUM(N26:N30)</f>
        <v>2748.2722090597572</v>
      </c>
      <c r="P30" s="8">
        <v>306.55032595284291</v>
      </c>
      <c r="Q30" s="8">
        <f>SUM(P26:P30)</f>
        <v>3533.0600498802237</v>
      </c>
      <c r="R30" s="8">
        <v>1223.1903889809441</v>
      </c>
      <c r="S30" s="8">
        <f>SUM(R26:R30)</f>
        <v>5934.1458622495084</v>
      </c>
    </row>
    <row r="31" spans="1:19" ht="15" x14ac:dyDescent="0.25">
      <c r="A31" s="8">
        <v>45</v>
      </c>
      <c r="B31">
        <v>1075</v>
      </c>
      <c r="D31" s="8">
        <v>470.7873342773438</v>
      </c>
      <c r="F31" s="8">
        <v>528.48245578466378</v>
      </c>
      <c r="H31" s="8">
        <v>676.01658703798068</v>
      </c>
      <c r="J31" s="8">
        <v>811.15352822137993</v>
      </c>
      <c r="L31" s="8">
        <v>951.28220803442616</v>
      </c>
      <c r="N31" s="8">
        <v>754.88797698681549</v>
      </c>
      <c r="P31" s="8">
        <v>613.9734532997827</v>
      </c>
      <c r="R31" s="8">
        <v>1118.1740633539755</v>
      </c>
    </row>
    <row r="32" spans="1:19" ht="15" x14ac:dyDescent="0.25">
      <c r="A32" s="8">
        <v>46</v>
      </c>
      <c r="B32">
        <v>1075</v>
      </c>
      <c r="D32" s="8">
        <v>478.47011908359377</v>
      </c>
      <c r="F32" s="8">
        <v>536.60516853741467</v>
      </c>
      <c r="H32" s="8">
        <v>666.40534726237274</v>
      </c>
      <c r="J32" s="8">
        <v>793.73059292097821</v>
      </c>
      <c r="L32" s="8">
        <v>954.58750274553506</v>
      </c>
      <c r="N32" s="8">
        <v>792.67977630863379</v>
      </c>
      <c r="P32" s="8">
        <v>567.80206006713126</v>
      </c>
      <c r="R32" s="8">
        <v>967.28579522127404</v>
      </c>
    </row>
    <row r="33" spans="1:19" x14ac:dyDescent="0.3">
      <c r="A33" s="8">
        <v>47</v>
      </c>
      <c r="B33">
        <v>1076</v>
      </c>
      <c r="D33" s="8">
        <v>1146.6606706382954</v>
      </c>
      <c r="F33" s="8">
        <v>633.43405531016413</v>
      </c>
      <c r="H33" s="8">
        <v>651.00638002158985</v>
      </c>
      <c r="J33" s="8">
        <v>787.1419710450366</v>
      </c>
      <c r="L33" s="8">
        <v>979.27676511239656</v>
      </c>
      <c r="N33" s="8">
        <v>1051.0107085754687</v>
      </c>
      <c r="P33" s="8">
        <v>520.22779201352216</v>
      </c>
      <c r="R33" s="8">
        <v>814.96809593480657</v>
      </c>
    </row>
    <row r="34" spans="1:19" x14ac:dyDescent="0.3">
      <c r="A34" s="8">
        <v>48</v>
      </c>
      <c r="B34">
        <v>1076</v>
      </c>
      <c r="D34" s="8">
        <v>1146.6606706382954</v>
      </c>
      <c r="F34" s="8">
        <v>641.00954723105599</v>
      </c>
      <c r="H34" s="8">
        <v>650.98293586808859</v>
      </c>
      <c r="J34" s="8">
        <v>776.73885607602688</v>
      </c>
      <c r="L34" s="8">
        <v>970.96365767311192</v>
      </c>
      <c r="N34" s="8">
        <v>1059.9018903089593</v>
      </c>
      <c r="P34" s="8">
        <v>611.36188951534939</v>
      </c>
      <c r="R34" s="8">
        <v>571.85012750380849</v>
      </c>
    </row>
    <row r="35" spans="1:19" x14ac:dyDescent="0.3">
      <c r="A35" s="8">
        <v>49</v>
      </c>
      <c r="B35">
        <v>1076</v>
      </c>
      <c r="C35" s="8">
        <f>SUM(B31:B35)</f>
        <v>5378</v>
      </c>
      <c r="D35" s="8">
        <v>1147.6554075815202</v>
      </c>
      <c r="E35" s="8">
        <f>SUM(D31:D35)</f>
        <v>4390.2342022190487</v>
      </c>
      <c r="F35" s="8">
        <v>648.58751368333594</v>
      </c>
      <c r="G35" s="8">
        <f>SUM(F31:F35)</f>
        <v>2988.1187405466344</v>
      </c>
      <c r="H35" s="8">
        <v>651.96929815931799</v>
      </c>
      <c r="I35" s="8">
        <f>SUM(H31:H35)</f>
        <v>3296.3805483493497</v>
      </c>
      <c r="J35" s="8">
        <v>766.4172047228534</v>
      </c>
      <c r="K35" s="8">
        <f>SUM(J31:J35)</f>
        <v>3935.1821529862755</v>
      </c>
      <c r="L35" s="8">
        <v>962.73103179985219</v>
      </c>
      <c r="M35" s="8">
        <f>SUM(L31:L35)</f>
        <v>4818.841165365322</v>
      </c>
      <c r="N35" s="8">
        <v>1068.7940848012449</v>
      </c>
      <c r="O35" s="8">
        <f>SUM(N31:N35)</f>
        <v>4727.2744369811217</v>
      </c>
      <c r="P35" s="8">
        <v>638.41954155245628</v>
      </c>
      <c r="Q35" s="8">
        <f>SUM(P31:P35)</f>
        <v>2951.7847364482418</v>
      </c>
      <c r="R35" s="8">
        <v>327.27882291481103</v>
      </c>
      <c r="S35" s="8">
        <f>SUM(R31:R35)</f>
        <v>3799.5569049286755</v>
      </c>
    </row>
    <row r="36" spans="1:19" x14ac:dyDescent="0.3">
      <c r="A36" s="8">
        <v>50</v>
      </c>
      <c r="B36">
        <v>1918</v>
      </c>
      <c r="D36" s="8">
        <v>1147.6554075815202</v>
      </c>
      <c r="F36" s="8">
        <v>657.15112792890977</v>
      </c>
      <c r="H36" s="8">
        <v>686.4094235811674</v>
      </c>
      <c r="J36" s="8">
        <v>760.7634772559295</v>
      </c>
      <c r="L36" s="8">
        <v>866.93510014995559</v>
      </c>
      <c r="N36" s="8">
        <v>1001.9819538105364</v>
      </c>
      <c r="P36" s="8">
        <v>798.76542482030709</v>
      </c>
      <c r="R36" s="8">
        <v>649.33554194635087</v>
      </c>
    </row>
    <row r="37" spans="1:19" x14ac:dyDescent="0.3">
      <c r="A37" s="8">
        <v>51</v>
      </c>
      <c r="B37">
        <v>1918</v>
      </c>
      <c r="D37" s="8">
        <v>1161.6511504377968</v>
      </c>
      <c r="F37" s="8">
        <v>679.41410716508346</v>
      </c>
      <c r="H37" s="8">
        <v>693.44047372330419</v>
      </c>
      <c r="J37" s="8">
        <v>750.21233277736849</v>
      </c>
      <c r="L37" s="8">
        <v>848.53494602747503</v>
      </c>
      <c r="N37" s="8">
        <v>1003.8177520133867</v>
      </c>
      <c r="P37" s="8">
        <v>834.87578110014726</v>
      </c>
      <c r="R37" s="8">
        <v>595.84700639690232</v>
      </c>
    </row>
    <row r="38" spans="1:19" x14ac:dyDescent="0.3">
      <c r="A38" s="8">
        <v>52</v>
      </c>
      <c r="B38">
        <v>1919</v>
      </c>
      <c r="D38" s="8">
        <v>2010.8343789312501</v>
      </c>
      <c r="F38" s="8">
        <v>1351.6515062188832</v>
      </c>
      <c r="H38" s="8">
        <v>787.78632753552517</v>
      </c>
      <c r="J38" s="8">
        <v>734.01726150541595</v>
      </c>
      <c r="L38" s="8">
        <v>840.86382374828702</v>
      </c>
      <c r="N38" s="8">
        <v>1026.7059537867854</v>
      </c>
      <c r="P38" s="8">
        <v>1087.9271442487861</v>
      </c>
      <c r="R38" s="8">
        <v>541.57675718775909</v>
      </c>
    </row>
    <row r="39" spans="1:19" x14ac:dyDescent="0.3">
      <c r="A39" s="8">
        <v>53</v>
      </c>
      <c r="B39">
        <v>1919</v>
      </c>
      <c r="D39" s="8">
        <v>2010.8343789312501</v>
      </c>
      <c r="F39" s="8">
        <v>1365.3852384302004</v>
      </c>
      <c r="H39" s="8">
        <v>794.19713851021197</v>
      </c>
      <c r="J39" s="8">
        <v>733.00098995887538</v>
      </c>
      <c r="L39" s="8">
        <v>829.48187769363426</v>
      </c>
      <c r="N39" s="8">
        <v>1017.1125270924355</v>
      </c>
      <c r="P39" s="8">
        <v>1095.148678923138</v>
      </c>
      <c r="R39" s="8">
        <v>630.38113387395288</v>
      </c>
    </row>
    <row r="40" spans="1:19" x14ac:dyDescent="0.3">
      <c r="A40" s="8">
        <v>54</v>
      </c>
      <c r="B40">
        <v>1919</v>
      </c>
      <c r="C40" s="8">
        <f>SUM(B36:B40)</f>
        <v>9593</v>
      </c>
      <c r="D40" s="8">
        <v>2011.8262953337501</v>
      </c>
      <c r="E40" s="8">
        <f>SUM(D36:D40)</f>
        <v>8342.8016112155674</v>
      </c>
      <c r="F40" s="8">
        <v>1380.0892470130875</v>
      </c>
      <c r="G40" s="8">
        <f>SUM(F36:F40)</f>
        <v>5433.6912267561638</v>
      </c>
      <c r="H40" s="8">
        <v>800.63670981783957</v>
      </c>
      <c r="I40" s="8">
        <f>SUM(H36:H40)</f>
        <v>3762.4700731680487</v>
      </c>
      <c r="J40" s="8">
        <v>733.00346832435685</v>
      </c>
      <c r="K40" s="8">
        <f>SUM(J36:J40)</f>
        <v>3710.997529821946</v>
      </c>
      <c r="L40" s="8">
        <v>818.22921685935637</v>
      </c>
      <c r="M40" s="8">
        <f>SUM(L36:L40)</f>
        <v>4204.0449644787086</v>
      </c>
      <c r="N40" s="8">
        <v>1007.6410571721387</v>
      </c>
      <c r="O40" s="8">
        <f>SUM(N36:N40)</f>
        <v>5057.2592438752827</v>
      </c>
      <c r="P40" s="8">
        <v>1102.363700370538</v>
      </c>
      <c r="Q40" s="8">
        <f>SUM(P36:P40)</f>
        <v>4919.0807294629167</v>
      </c>
      <c r="R40" s="8">
        <v>656.06224771709492</v>
      </c>
      <c r="S40" s="8">
        <f>SUM(R36:R40)</f>
        <v>3073.2026871220601</v>
      </c>
    </row>
    <row r="41" spans="1:19" x14ac:dyDescent="0.3">
      <c r="A41" s="8">
        <v>55</v>
      </c>
      <c r="B41">
        <v>3004</v>
      </c>
      <c r="D41" s="8">
        <v>2011.8262953337501</v>
      </c>
      <c r="F41" s="8">
        <v>1393.8098184161784</v>
      </c>
      <c r="H41" s="8">
        <v>874.32889992446064</v>
      </c>
      <c r="J41" s="8">
        <v>790.42728825293943</v>
      </c>
      <c r="L41" s="8">
        <v>812.97203284576813</v>
      </c>
      <c r="N41" s="8">
        <v>897.40415228839618</v>
      </c>
      <c r="P41" s="8">
        <v>1027.3985038692576</v>
      </c>
      <c r="R41" s="8">
        <v>821.48931960403934</v>
      </c>
    </row>
    <row r="42" spans="1:19" x14ac:dyDescent="0.3">
      <c r="A42" s="8">
        <v>56</v>
      </c>
      <c r="B42">
        <v>3004</v>
      </c>
      <c r="D42" s="8">
        <v>2008.154102289225</v>
      </c>
      <c r="F42" s="8">
        <v>1405.4401297298632</v>
      </c>
      <c r="H42" s="8">
        <v>893.78994337425991</v>
      </c>
      <c r="J42" s="8">
        <v>795.22204435544018</v>
      </c>
      <c r="L42" s="8">
        <v>800.52379370403162</v>
      </c>
      <c r="N42" s="8">
        <v>877.06291645122394</v>
      </c>
      <c r="P42" s="8">
        <v>1026.4930647241806</v>
      </c>
      <c r="R42" s="8">
        <v>854.62278126860269</v>
      </c>
    </row>
    <row r="43" spans="1:19" x14ac:dyDescent="0.3">
      <c r="A43" s="8">
        <v>57</v>
      </c>
      <c r="B43">
        <v>3004</v>
      </c>
      <c r="D43" s="8">
        <v>3075.2081270314511</v>
      </c>
      <c r="F43" s="8">
        <v>2231.2557134542253</v>
      </c>
      <c r="H43" s="8">
        <v>1546.8241570494931</v>
      </c>
      <c r="J43" s="8">
        <v>885.15254457979722</v>
      </c>
      <c r="L43" s="8">
        <v>782.66505757703555</v>
      </c>
      <c r="N43" s="8">
        <v>867.30288331241343</v>
      </c>
      <c r="P43" s="8">
        <v>1046.1276246000782</v>
      </c>
      <c r="R43" s="8">
        <v>1099.0620578774272</v>
      </c>
    </row>
    <row r="44" spans="1:19" x14ac:dyDescent="0.3">
      <c r="A44" s="8">
        <v>58</v>
      </c>
      <c r="B44">
        <v>3004</v>
      </c>
      <c r="D44" s="8">
        <v>3075.2081270314511</v>
      </c>
      <c r="F44" s="8">
        <v>2227.2774966108591</v>
      </c>
      <c r="H44" s="8">
        <v>1556.3293118379702</v>
      </c>
      <c r="J44" s="8">
        <v>889.17160144774004</v>
      </c>
      <c r="L44" s="8">
        <v>779.68478545722621</v>
      </c>
      <c r="N44" s="8">
        <v>854.00392468884752</v>
      </c>
      <c r="P44" s="8">
        <v>1034.0953633418792</v>
      </c>
      <c r="R44" s="8">
        <v>1103.2319052258574</v>
      </c>
    </row>
    <row r="45" spans="1:19" x14ac:dyDescent="0.3">
      <c r="A45" s="8">
        <v>59</v>
      </c>
      <c r="B45">
        <v>3004</v>
      </c>
      <c r="C45" s="8">
        <f>SUM(B41:B45)</f>
        <v>15020</v>
      </c>
      <c r="D45" s="8">
        <v>3075.2081270314511</v>
      </c>
      <c r="E45" s="8">
        <f>SUM(D41:D45)</f>
        <v>13245.60477871733</v>
      </c>
      <c r="F45" s="8">
        <v>2224.4054769633194</v>
      </c>
      <c r="G45" s="8">
        <f>SUM(F41:F45)</f>
        <v>9482.188635174447</v>
      </c>
      <c r="H45" s="8">
        <v>1566.8338497491793</v>
      </c>
      <c r="I45" s="8">
        <f>SUM(H41:H45)</f>
        <v>6438.1061619353632</v>
      </c>
      <c r="J45" s="8">
        <v>893.2528073927557</v>
      </c>
      <c r="K45" s="8">
        <f>SUM(J41:J45)</f>
        <v>4253.2262860286728</v>
      </c>
      <c r="L45" s="8">
        <v>777.73783652264251</v>
      </c>
      <c r="M45" s="8">
        <f>SUM(L41:L45)</f>
        <v>3953.5835061067037</v>
      </c>
      <c r="N45" s="8">
        <v>840.91922434843059</v>
      </c>
      <c r="O45" s="8">
        <f>SUM(N41:N45)</f>
        <v>4336.6931010893113</v>
      </c>
      <c r="P45" s="8">
        <v>1022.2611413501132</v>
      </c>
      <c r="Q45" s="8">
        <f>SUM(P41:P45)</f>
        <v>5156.375697885509</v>
      </c>
      <c r="R45" s="8">
        <v>1107.386171839966</v>
      </c>
      <c r="S45" s="8">
        <f>SUM(R41:R45)</f>
        <v>4985.7922358158921</v>
      </c>
    </row>
    <row r="46" spans="1:19" x14ac:dyDescent="0.3">
      <c r="A46" s="8">
        <v>60</v>
      </c>
      <c r="B46">
        <v>4940</v>
      </c>
      <c r="D46" s="8">
        <v>3075.2081270314511</v>
      </c>
      <c r="F46" s="8">
        <v>2220.7122226376764</v>
      </c>
      <c r="H46" s="8">
        <v>1582.9394508604439</v>
      </c>
      <c r="J46" s="8">
        <v>1009.566661539501</v>
      </c>
      <c r="L46" s="8">
        <v>849.04466565441373</v>
      </c>
      <c r="N46" s="8">
        <v>834.70704724995358</v>
      </c>
      <c r="P46" s="8">
        <v>902.27869086677663</v>
      </c>
      <c r="R46" s="8">
        <v>1026.3164013438409</v>
      </c>
    </row>
    <row r="47" spans="1:19" x14ac:dyDescent="0.3">
      <c r="A47" s="8">
        <v>61</v>
      </c>
      <c r="B47">
        <v>4940</v>
      </c>
      <c r="D47" s="8">
        <v>3039.9667835884038</v>
      </c>
      <c r="F47" s="8">
        <v>2184.8123646106483</v>
      </c>
      <c r="H47" s="8">
        <v>1588.8124344358075</v>
      </c>
      <c r="J47" s="8">
        <v>1024.9203781662593</v>
      </c>
      <c r="L47" s="8">
        <v>850.80353683315275</v>
      </c>
      <c r="N47" s="8">
        <v>819.89466613089598</v>
      </c>
      <c r="P47" s="8">
        <v>879.63086050629352</v>
      </c>
      <c r="R47" s="8">
        <v>1021.9834946841198</v>
      </c>
    </row>
    <row r="48" spans="1:19" x14ac:dyDescent="0.3">
      <c r="A48" s="8">
        <v>62</v>
      </c>
      <c r="B48">
        <v>4940</v>
      </c>
      <c r="D48" s="8">
        <v>4902.6091239925754</v>
      </c>
      <c r="F48" s="8">
        <v>3177.9337961033634</v>
      </c>
      <c r="H48" s="8">
        <v>2376.8701271261189</v>
      </c>
      <c r="J48" s="8">
        <v>1648.8650196800627</v>
      </c>
      <c r="L48" s="8">
        <v>934.37246675716983</v>
      </c>
      <c r="N48" s="8">
        <v>800.00429358489089</v>
      </c>
      <c r="P48" s="8">
        <v>867.31027136659088</v>
      </c>
      <c r="R48" s="8">
        <v>1037.4183035395463</v>
      </c>
    </row>
    <row r="49" spans="1:19" x14ac:dyDescent="0.3">
      <c r="A49" s="8">
        <v>63</v>
      </c>
      <c r="B49">
        <v>4941</v>
      </c>
      <c r="D49" s="8">
        <v>5019.2292391925757</v>
      </c>
      <c r="F49" s="8">
        <v>3259.6678997781923</v>
      </c>
      <c r="H49" s="8">
        <v>2521.8705203571749</v>
      </c>
      <c r="J49" s="8">
        <v>1762.8838006748551</v>
      </c>
      <c r="L49" s="8">
        <v>992.0729504749811</v>
      </c>
      <c r="N49" s="8">
        <v>827.11043618456733</v>
      </c>
      <c r="P49" s="8">
        <v>874.82356393417774</v>
      </c>
      <c r="R49" s="8">
        <v>1044.4385635565484</v>
      </c>
    </row>
    <row r="50" spans="1:19" x14ac:dyDescent="0.3">
      <c r="A50" s="8">
        <v>64</v>
      </c>
      <c r="B50">
        <v>4941</v>
      </c>
      <c r="C50" s="8">
        <f>SUM(B46:B50)</f>
        <v>24702</v>
      </c>
      <c r="D50" s="8">
        <v>5134.6812873187328</v>
      </c>
      <c r="E50" s="8">
        <f>SUM(D46:D50)</f>
        <v>21171.694561123739</v>
      </c>
      <c r="F50" s="8">
        <v>3340.6971262983138</v>
      </c>
      <c r="G50" s="8">
        <f>SUM(F46:F50)</f>
        <v>14183.823409428194</v>
      </c>
      <c r="H50" s="8">
        <v>2626.8045385125733</v>
      </c>
      <c r="I50" s="8">
        <f>SUM(H46:H50)</f>
        <v>10697.297071292118</v>
      </c>
      <c r="J50" s="8">
        <v>1848.8069466434017</v>
      </c>
      <c r="K50" s="8">
        <f>SUM(J46:J50)</f>
        <v>7295.0428067040802</v>
      </c>
      <c r="L50" s="8">
        <v>1034.8509835562957</v>
      </c>
      <c r="M50" s="8">
        <f>SUM(L46:L50)</f>
        <v>4661.1446032760132</v>
      </c>
      <c r="N50" s="8">
        <v>846.65670405337244</v>
      </c>
      <c r="O50" s="8">
        <f>SUM(N46:N50)</f>
        <v>4128.3731472036807</v>
      </c>
      <c r="P50" s="8">
        <v>876.55378944864708</v>
      </c>
      <c r="Q50" s="8">
        <f>SUM(P46:P50)</f>
        <v>4400.5971761224864</v>
      </c>
      <c r="R50" s="8">
        <v>1045.9513026016175</v>
      </c>
      <c r="S50" s="8">
        <f>SUM(R46:R50)</f>
        <v>5176.1080657256725</v>
      </c>
    </row>
    <row r="51" spans="1:19" x14ac:dyDescent="0.3">
      <c r="A51" s="8">
        <v>65</v>
      </c>
      <c r="B51">
        <v>5625</v>
      </c>
      <c r="D51" s="8">
        <v>5135.6613556389893</v>
      </c>
      <c r="F51" s="8">
        <v>3421.0281521348097</v>
      </c>
      <c r="H51" s="8">
        <v>2437.2309198488256</v>
      </c>
      <c r="J51" s="8">
        <v>1929.8784305324859</v>
      </c>
      <c r="L51" s="8">
        <v>1259.1601833349291</v>
      </c>
      <c r="N51" s="8">
        <v>961.71924511686768</v>
      </c>
      <c r="P51" s="8">
        <v>882.16053283849533</v>
      </c>
      <c r="R51" s="8">
        <v>920.7259329682629</v>
      </c>
    </row>
    <row r="52" spans="1:19" x14ac:dyDescent="0.3">
      <c r="A52" s="8">
        <v>66</v>
      </c>
      <c r="B52">
        <v>5625</v>
      </c>
      <c r="D52" s="8">
        <v>5045.0720522235069</v>
      </c>
      <c r="F52" s="8">
        <v>3420.5044286763568</v>
      </c>
      <c r="H52" s="8">
        <v>2421.3257207273109</v>
      </c>
      <c r="J52" s="8">
        <v>1967.0486854363874</v>
      </c>
      <c r="L52" s="8">
        <v>1296.5837775675336</v>
      </c>
      <c r="N52" s="8">
        <v>973.21554226680973</v>
      </c>
      <c r="P52" s="8">
        <v>871.68710053100904</v>
      </c>
      <c r="R52" s="8">
        <v>899.9457681157254</v>
      </c>
    </row>
    <row r="53" spans="1:19" x14ac:dyDescent="0.3">
      <c r="A53" s="8">
        <v>67</v>
      </c>
      <c r="B53">
        <v>5626</v>
      </c>
      <c r="D53" s="8">
        <v>5618.413746117315</v>
      </c>
      <c r="F53" s="8">
        <v>5201.6486133798526</v>
      </c>
      <c r="H53" s="8">
        <v>3449.1336555395769</v>
      </c>
      <c r="J53" s="8">
        <v>2725.8169007362635</v>
      </c>
      <c r="L53" s="8">
        <v>1896.2557991440278</v>
      </c>
      <c r="N53" s="8">
        <v>1056.902853237279</v>
      </c>
      <c r="P53" s="8">
        <v>854.0069712670321</v>
      </c>
      <c r="R53" s="8">
        <v>887.28864931271312</v>
      </c>
    </row>
    <row r="54" spans="1:19" x14ac:dyDescent="0.3">
      <c r="A54" s="8">
        <v>68</v>
      </c>
      <c r="B54">
        <v>5626</v>
      </c>
      <c r="D54" s="8">
        <v>5618.413746117315</v>
      </c>
      <c r="F54" s="8">
        <v>5222.4195111443933</v>
      </c>
      <c r="H54" s="8">
        <v>3504.0775739697278</v>
      </c>
      <c r="J54" s="8">
        <v>2719.7653064721385</v>
      </c>
      <c r="L54" s="8">
        <v>1903.2177724614239</v>
      </c>
      <c r="N54" s="8">
        <v>1058.9408520316385</v>
      </c>
      <c r="P54" s="8">
        <v>848.03942633329621</v>
      </c>
      <c r="R54" s="8">
        <v>870.32936402906478</v>
      </c>
    </row>
    <row r="55" spans="1:19" x14ac:dyDescent="0.3">
      <c r="A55" s="8">
        <v>69</v>
      </c>
      <c r="B55">
        <v>5626</v>
      </c>
      <c r="C55" s="8">
        <f>SUM(B51:B55)</f>
        <v>28128</v>
      </c>
      <c r="D55" s="8">
        <v>5619.3813547535556</v>
      </c>
      <c r="E55" s="8">
        <f>SUM(D51:D55)</f>
        <v>27036.942254850685</v>
      </c>
      <c r="F55" s="8">
        <v>5242.7416975800625</v>
      </c>
      <c r="G55" s="8">
        <f>SUM(F51:F55)</f>
        <v>22508.342402915474</v>
      </c>
      <c r="H55" s="8">
        <v>3558.1013268349725</v>
      </c>
      <c r="I55" s="8">
        <f>SUM(H51:H55)</f>
        <v>15369.869196920414</v>
      </c>
      <c r="J55" s="8">
        <v>2707.924068215742</v>
      </c>
      <c r="K55" s="8">
        <f>SUM(J51:J55)</f>
        <v>12050.433391393017</v>
      </c>
      <c r="L55" s="8">
        <v>1906.079611792298</v>
      </c>
      <c r="M55" s="8">
        <f>SUM(L51:L55)</f>
        <v>8261.2971443002116</v>
      </c>
      <c r="N55" s="8">
        <v>1058.4850619436811</v>
      </c>
      <c r="O55" s="8">
        <f>SUM(N51:N55)</f>
        <v>5109.2635545962758</v>
      </c>
      <c r="P55" s="8">
        <v>841.64085816976888</v>
      </c>
      <c r="Q55" s="8">
        <f>SUM(P51:P55)</f>
        <v>4297.5348891396015</v>
      </c>
      <c r="R55" s="8">
        <v>852.8263366107517</v>
      </c>
      <c r="S55" s="8">
        <f>SUM(R51:R55)</f>
        <v>4431.116051036518</v>
      </c>
    </row>
    <row r="56" spans="1:19" x14ac:dyDescent="0.3">
      <c r="A56" s="8">
        <v>70</v>
      </c>
      <c r="B56">
        <v>6033</v>
      </c>
      <c r="D56" s="8">
        <v>5619.3813547535556</v>
      </c>
      <c r="F56" s="8">
        <v>5158.261992309468</v>
      </c>
      <c r="H56" s="8">
        <v>3429.1191569083276</v>
      </c>
      <c r="J56" s="8">
        <v>2357.2190504100731</v>
      </c>
      <c r="L56" s="8">
        <v>1924.7534714550359</v>
      </c>
      <c r="N56" s="8">
        <v>1263.4833252608037</v>
      </c>
      <c r="P56" s="8">
        <v>939.29232931372474</v>
      </c>
      <c r="R56" s="8">
        <v>843.14031443916463</v>
      </c>
    </row>
    <row r="57" spans="1:19" x14ac:dyDescent="0.3">
      <c r="A57" s="8">
        <v>71</v>
      </c>
      <c r="B57">
        <v>6033</v>
      </c>
      <c r="D57" s="8">
        <v>5473.640364292256</v>
      </c>
      <c r="F57" s="8">
        <v>4934.7230054701276</v>
      </c>
      <c r="H57" s="8">
        <v>3393.1713233187975</v>
      </c>
      <c r="J57" s="8">
        <v>2290.1134813962817</v>
      </c>
      <c r="L57" s="8">
        <v>1901.773444009435</v>
      </c>
      <c r="N57" s="8">
        <v>1258.4936877864232</v>
      </c>
      <c r="P57" s="8">
        <v>926.62403565937041</v>
      </c>
      <c r="R57" s="8">
        <v>817.17861664316956</v>
      </c>
    </row>
    <row r="58" spans="1:19" x14ac:dyDescent="0.3">
      <c r="A58" s="8">
        <v>72</v>
      </c>
      <c r="B58">
        <v>6033</v>
      </c>
      <c r="D58" s="8">
        <v>5717.4406893425275</v>
      </c>
      <c r="F58" s="8">
        <v>5315.5539887549257</v>
      </c>
      <c r="H58" s="8">
        <v>4937.9400689973854</v>
      </c>
      <c r="J58" s="8">
        <v>3186.084014927736</v>
      </c>
      <c r="L58" s="8">
        <v>2531.9452587111305</v>
      </c>
      <c r="N58" s="8">
        <v>1762.0311184257573</v>
      </c>
      <c r="P58" s="8">
        <v>979.95645477557571</v>
      </c>
      <c r="R58" s="8">
        <v>785.5763136996884</v>
      </c>
    </row>
    <row r="59" spans="1:19" x14ac:dyDescent="0.3">
      <c r="A59" s="8">
        <v>73</v>
      </c>
      <c r="B59">
        <v>6033</v>
      </c>
      <c r="D59" s="8">
        <v>5717.4406893425275</v>
      </c>
      <c r="F59" s="8">
        <v>5177.538490777355</v>
      </c>
      <c r="H59" s="8">
        <v>4868.1796054862789</v>
      </c>
      <c r="J59" s="8">
        <v>3191.8177231800728</v>
      </c>
      <c r="L59" s="8">
        <v>2474.4429069798994</v>
      </c>
      <c r="N59" s="8">
        <v>1731.7667590678386</v>
      </c>
      <c r="P59" s="8">
        <v>962.22125028583696</v>
      </c>
      <c r="R59" s="8">
        <v>766.72774806559482</v>
      </c>
    </row>
    <row r="60" spans="1:19" x14ac:dyDescent="0.3">
      <c r="A60" s="8">
        <v>74</v>
      </c>
      <c r="B60">
        <v>6033</v>
      </c>
      <c r="C60" s="8">
        <f>SUM(B56:B60)</f>
        <v>30165</v>
      </c>
      <c r="D60" s="8">
        <v>5717.4406893425275</v>
      </c>
      <c r="E60" s="8">
        <f>SUM(D56:D60)</f>
        <v>28245.343787073391</v>
      </c>
      <c r="F60" s="8">
        <v>5044.0061326679461</v>
      </c>
      <c r="G60" s="8">
        <f>SUM(F56:F60)</f>
        <v>25630.083609979822</v>
      </c>
      <c r="H60" s="8">
        <v>4784.0084279326047</v>
      </c>
      <c r="I60" s="8">
        <f>SUM(H56:H60)</f>
        <v>21412.418582643393</v>
      </c>
      <c r="J60" s="8">
        <v>3192.1249621523475</v>
      </c>
      <c r="K60" s="8">
        <f>SUM(J56:J60)</f>
        <v>14217.35923206651</v>
      </c>
      <c r="L60" s="8">
        <v>2418.8718452031794</v>
      </c>
      <c r="M60" s="8">
        <f>SUM(L56:L60)</f>
        <v>11251.78692635868</v>
      </c>
      <c r="N60" s="8">
        <v>1702.6343721130556</v>
      </c>
      <c r="O60" s="8">
        <f>SUM(N56:N60)</f>
        <v>7718.4092626538786</v>
      </c>
      <c r="P60" s="8">
        <v>944.77221078024536</v>
      </c>
      <c r="Q60" s="8">
        <f>SUM(P56:P60)</f>
        <v>4752.8662808147528</v>
      </c>
      <c r="R60" s="8">
        <v>749.0802588631924</v>
      </c>
      <c r="S60" s="8">
        <f>SUM(R56:R60)</f>
        <v>3961.7032517108096</v>
      </c>
    </row>
    <row r="61" spans="1:19" x14ac:dyDescent="0.3">
      <c r="A61" s="8">
        <v>75</v>
      </c>
      <c r="B61">
        <v>3461</v>
      </c>
      <c r="D61" s="8">
        <v>5717.4406893425275</v>
      </c>
      <c r="F61" s="8">
        <v>4913.1425287654929</v>
      </c>
      <c r="H61" s="8">
        <v>4509.9762356387937</v>
      </c>
      <c r="J61" s="8">
        <v>3015.154406435106</v>
      </c>
      <c r="L61" s="8">
        <v>2067.3024515771717</v>
      </c>
      <c r="N61" s="8">
        <v>1691.1471575897649</v>
      </c>
      <c r="P61" s="8">
        <v>1110.5335044072185</v>
      </c>
      <c r="R61" s="8">
        <v>824.25803085919188</v>
      </c>
    </row>
    <row r="62" spans="1:19" x14ac:dyDescent="0.3">
      <c r="A62" s="8">
        <v>76</v>
      </c>
      <c r="B62">
        <v>3461</v>
      </c>
      <c r="D62" s="8">
        <v>5609.2581621439676</v>
      </c>
      <c r="F62" s="8">
        <v>4695.1651924517955</v>
      </c>
      <c r="H62" s="8">
        <v>4232.8940426597173</v>
      </c>
      <c r="J62" s="8">
        <v>2910.5857946390606</v>
      </c>
      <c r="L62" s="8">
        <v>1964.4076682057866</v>
      </c>
      <c r="N62" s="8">
        <v>1631.2983469817011</v>
      </c>
      <c r="P62" s="8">
        <v>1079.507487624121</v>
      </c>
      <c r="R62" s="8">
        <v>794.83718862841806</v>
      </c>
    </row>
    <row r="63" spans="1:19" x14ac:dyDescent="0.3">
      <c r="A63" s="8">
        <v>77</v>
      </c>
      <c r="B63">
        <v>3462</v>
      </c>
      <c r="D63" s="8">
        <v>3157.020943750736</v>
      </c>
      <c r="F63" s="8">
        <v>4811.4950792496566</v>
      </c>
      <c r="H63" s="8">
        <v>4473.2885306627059</v>
      </c>
      <c r="J63" s="8">
        <v>4155.5086680475488</v>
      </c>
      <c r="L63" s="8">
        <v>2681.2394553521167</v>
      </c>
      <c r="N63" s="8">
        <v>2130.7509452483737</v>
      </c>
      <c r="P63" s="8">
        <v>1482.8320076137461</v>
      </c>
      <c r="R63" s="8">
        <v>824.67941798165384</v>
      </c>
    </row>
    <row r="64" spans="1:19" x14ac:dyDescent="0.3">
      <c r="A64" s="8">
        <v>78</v>
      </c>
      <c r="B64">
        <v>3462</v>
      </c>
      <c r="D64" s="8">
        <v>3157.020943750736</v>
      </c>
      <c r="F64" s="8">
        <v>4720.4543976651621</v>
      </c>
      <c r="H64" s="8">
        <v>4274.698359954672</v>
      </c>
      <c r="J64" s="8">
        <v>4019.2843399629783</v>
      </c>
      <c r="L64" s="8">
        <v>2635.2402808508327</v>
      </c>
      <c r="N64" s="8">
        <v>2042.9586482282898</v>
      </c>
      <c r="P64" s="8">
        <v>1429.7876371170837</v>
      </c>
      <c r="R64" s="8">
        <v>794.43264552010021</v>
      </c>
    </row>
    <row r="65" spans="1:19" x14ac:dyDescent="0.3">
      <c r="A65" s="8">
        <v>79</v>
      </c>
      <c r="B65">
        <v>3462</v>
      </c>
      <c r="C65" s="8">
        <f>SUM(B61:B65)</f>
        <v>17308</v>
      </c>
      <c r="D65" s="8">
        <v>3157.933113916512</v>
      </c>
      <c r="E65" s="8">
        <f>SUM(D61:D65)</f>
        <v>20798.673852904478</v>
      </c>
      <c r="F65" s="8">
        <v>4631.1363419104473</v>
      </c>
      <c r="G65" s="8">
        <f>SUM(F61:F65)</f>
        <v>23771.393540042554</v>
      </c>
      <c r="H65" s="8">
        <v>4085.653245753897</v>
      </c>
      <c r="I65" s="8">
        <f>SUM(H61:H65)</f>
        <v>21576.510414669785</v>
      </c>
      <c r="J65" s="8">
        <v>3875.0546782064284</v>
      </c>
      <c r="K65" s="8">
        <f>SUM(J61:J65)</f>
        <v>17975.58788729112</v>
      </c>
      <c r="L65" s="8">
        <v>2585.6264583031857</v>
      </c>
      <c r="M65" s="8">
        <f>SUM(L61:L65)</f>
        <v>11933.816314289093</v>
      </c>
      <c r="N65" s="8">
        <v>1959.2901645006143</v>
      </c>
      <c r="O65" s="8">
        <f>SUM(N61:N65)</f>
        <v>9455.4452625487447</v>
      </c>
      <c r="P65" s="8">
        <v>1379.1366357987338</v>
      </c>
      <c r="Q65" s="8">
        <f>SUM(P61:P65)</f>
        <v>6481.7972725609034</v>
      </c>
      <c r="R65" s="8">
        <v>765.26704130526173</v>
      </c>
      <c r="S65" s="8">
        <f>SUM(R61:R65)</f>
        <v>4003.4743242946261</v>
      </c>
    </row>
    <row r="66" spans="1:19" x14ac:dyDescent="0.3">
      <c r="A66" s="8">
        <v>80</v>
      </c>
      <c r="B66">
        <v>1910</v>
      </c>
      <c r="D66" s="8">
        <v>3157.933113916512</v>
      </c>
      <c r="F66" s="8">
        <v>4543.5083173289486</v>
      </c>
      <c r="H66" s="8">
        <v>3904.352516551528</v>
      </c>
      <c r="J66" s="8">
        <v>3583.9662623482536</v>
      </c>
      <c r="L66" s="8">
        <v>2396.0684278203298</v>
      </c>
      <c r="N66" s="8">
        <v>1642.8339870116824</v>
      </c>
      <c r="P66" s="8">
        <v>1343.9127039234565</v>
      </c>
      <c r="R66" s="8">
        <v>882.5134335633818</v>
      </c>
    </row>
    <row r="67" spans="1:19" x14ac:dyDescent="0.3">
      <c r="A67" s="8">
        <v>81</v>
      </c>
      <c r="B67">
        <v>1910</v>
      </c>
      <c r="D67" s="8">
        <v>3046.7595684717362</v>
      </c>
      <c r="F67" s="8">
        <v>4300.6128114832636</v>
      </c>
      <c r="H67" s="8">
        <v>3599.7786151049017</v>
      </c>
      <c r="J67" s="8">
        <v>3245.3557713513451</v>
      </c>
      <c r="L67" s="8">
        <v>2231.54331562475</v>
      </c>
      <c r="N67" s="8">
        <v>1506.109460583772</v>
      </c>
      <c r="P67" s="8">
        <v>1250.7148659564425</v>
      </c>
      <c r="R67" s="8">
        <v>827.65734740116432</v>
      </c>
    </row>
    <row r="68" spans="1:19" x14ac:dyDescent="0.3">
      <c r="A68" s="8">
        <v>82</v>
      </c>
      <c r="B68">
        <v>1910</v>
      </c>
      <c r="D68" s="8">
        <v>1621.73445560919</v>
      </c>
      <c r="F68" s="8">
        <v>2335.2728770620975</v>
      </c>
      <c r="H68" s="8">
        <v>3559.1002267283748</v>
      </c>
      <c r="J68" s="8">
        <v>3308.9262197033995</v>
      </c>
      <c r="L68" s="8">
        <v>3073.8619907154111</v>
      </c>
      <c r="N68" s="8">
        <v>1983.3336200657538</v>
      </c>
      <c r="P68" s="8">
        <v>1576.132999707406</v>
      </c>
      <c r="R68" s="8">
        <v>1096.8623364613725</v>
      </c>
    </row>
    <row r="69" spans="1:19" x14ac:dyDescent="0.3">
      <c r="A69" s="8">
        <v>83</v>
      </c>
      <c r="B69">
        <v>1910</v>
      </c>
      <c r="D69" s="8">
        <v>1621.73445560919</v>
      </c>
      <c r="F69" s="8">
        <v>2253.0606971460925</v>
      </c>
      <c r="H69" s="8">
        <v>3368.8310801683219</v>
      </c>
      <c r="J69" s="8">
        <v>3050.7098427818223</v>
      </c>
      <c r="L69" s="8">
        <v>2868.4293637490532</v>
      </c>
      <c r="N69" s="8">
        <v>1880.6832169023542</v>
      </c>
      <c r="P69" s="8">
        <v>1457.9915427324745</v>
      </c>
      <c r="R69" s="8">
        <v>1020.3918148945378</v>
      </c>
    </row>
    <row r="70" spans="1:19" x14ac:dyDescent="0.3">
      <c r="A70" s="8">
        <v>84</v>
      </c>
      <c r="B70">
        <v>1910</v>
      </c>
      <c r="C70" s="8">
        <f>SUM(B66:B70)</f>
        <v>9550</v>
      </c>
      <c r="D70" s="8">
        <v>1621.73445560919</v>
      </c>
      <c r="E70" s="8">
        <f>SUM(D66:D70)</f>
        <v>11069.896049215818</v>
      </c>
      <c r="F70" s="8">
        <v>2174.3708260680605</v>
      </c>
      <c r="G70" s="8">
        <f>SUM(F66:F70)</f>
        <v>15606.825529088463</v>
      </c>
      <c r="H70" s="8">
        <v>3188.7337033889617</v>
      </c>
      <c r="I70" s="8">
        <f>SUM(H66:H70)</f>
        <v>17620.79614194209</v>
      </c>
      <c r="J70" s="8">
        <v>2813.1454665231454</v>
      </c>
      <c r="K70" s="8">
        <f>SUM(J66:J70)</f>
        <v>16002.103562707965</v>
      </c>
      <c r="L70" s="8">
        <v>2668.1394246697055</v>
      </c>
      <c r="M70" s="8">
        <f>SUM(L66:L70)</f>
        <v>13238.04252257925</v>
      </c>
      <c r="N70" s="8">
        <v>1780.3134313606511</v>
      </c>
      <c r="O70" s="8">
        <f>SUM(N66:N70)</f>
        <v>8793.2737159242133</v>
      </c>
      <c r="P70" s="8">
        <v>1349.0543402322539</v>
      </c>
      <c r="Q70" s="8">
        <f>SUM(P66:P70)</f>
        <v>6977.806452552034</v>
      </c>
      <c r="R70" s="8">
        <v>949.59404074373253</v>
      </c>
      <c r="S70" s="8">
        <f>SUM(R66:R70)</f>
        <v>4777.0189730641887</v>
      </c>
    </row>
    <row r="71" spans="1:19" x14ac:dyDescent="0.3">
      <c r="A71" s="8">
        <v>85</v>
      </c>
      <c r="B71">
        <v>761</v>
      </c>
      <c r="D71" s="8">
        <v>1621.73445560919</v>
      </c>
      <c r="F71" s="8">
        <v>2097.8231269479002</v>
      </c>
      <c r="H71" s="8">
        <v>3018.264314582565</v>
      </c>
      <c r="J71" s="8">
        <v>2593.6714646944765</v>
      </c>
      <c r="L71" s="8">
        <v>2380.8380482228172</v>
      </c>
      <c r="N71" s="8">
        <v>1591.7144474910092</v>
      </c>
      <c r="P71" s="8">
        <v>1091.3388622771974</v>
      </c>
      <c r="R71" s="8">
        <v>892.76468157781505</v>
      </c>
    </row>
    <row r="72" spans="1:19" x14ac:dyDescent="0.3">
      <c r="A72" s="8">
        <v>86</v>
      </c>
      <c r="B72">
        <v>761</v>
      </c>
      <c r="D72" s="8">
        <v>1487.1685094986201</v>
      </c>
      <c r="F72" s="8">
        <v>1856.0281645986436</v>
      </c>
      <c r="H72" s="8">
        <v>2619.851788026227</v>
      </c>
      <c r="J72" s="8">
        <v>2192.9168829380101</v>
      </c>
      <c r="L72" s="8">
        <v>1977.009206142329</v>
      </c>
      <c r="N72" s="8">
        <v>1359.4138793166796</v>
      </c>
      <c r="P72" s="8">
        <v>917.49332856419733</v>
      </c>
      <c r="R72" s="8">
        <v>761.91178362714618</v>
      </c>
    </row>
    <row r="73" spans="1:19" x14ac:dyDescent="0.3">
      <c r="A73" s="8">
        <v>87</v>
      </c>
      <c r="B73">
        <v>761</v>
      </c>
      <c r="D73" s="8">
        <v>543.36530848739596</v>
      </c>
      <c r="F73" s="8">
        <v>905.95486027082927</v>
      </c>
      <c r="H73" s="8">
        <v>1304.5611787524883</v>
      </c>
      <c r="J73" s="8">
        <v>1988.2318818862186</v>
      </c>
      <c r="L73" s="8">
        <v>1848.4763523704028</v>
      </c>
      <c r="N73" s="8">
        <v>1717.1616479248544</v>
      </c>
      <c r="P73" s="8">
        <v>1107.9561924718139</v>
      </c>
      <c r="R73" s="8">
        <v>880.48036876776234</v>
      </c>
    </row>
    <row r="74" spans="1:19" x14ac:dyDescent="0.3">
      <c r="A74" s="8">
        <v>88</v>
      </c>
      <c r="B74">
        <v>761</v>
      </c>
      <c r="D74" s="8">
        <v>543.36530848739596</v>
      </c>
      <c r="F74" s="8">
        <v>830.78184258957219</v>
      </c>
      <c r="H74" s="8">
        <v>1154.1975389170921</v>
      </c>
      <c r="J74" s="8">
        <v>1725.7841951097516</v>
      </c>
      <c r="L74" s="8">
        <v>1562.8171033958668</v>
      </c>
      <c r="N74" s="8">
        <v>1469.4384915552068</v>
      </c>
      <c r="P74" s="8">
        <v>963.43606862475292</v>
      </c>
      <c r="R74" s="8">
        <v>746.89965188924486</v>
      </c>
    </row>
    <row r="75" spans="1:19" x14ac:dyDescent="0.3">
      <c r="A75" s="8">
        <v>89</v>
      </c>
      <c r="B75">
        <v>761</v>
      </c>
      <c r="C75" s="8">
        <f>SUM(B71:B75)</f>
        <v>3805</v>
      </c>
      <c r="D75" s="8">
        <v>543.36530848739596</v>
      </c>
      <c r="E75" s="8">
        <f>SUM(D71:D75)</f>
        <v>4738.9988905699975</v>
      </c>
      <c r="F75" s="8">
        <v>761.84642330876682</v>
      </c>
      <c r="G75" s="8">
        <f>SUM(F71:F75)</f>
        <v>6452.4344177157118</v>
      </c>
      <c r="H75" s="8">
        <v>1021.459851862503</v>
      </c>
      <c r="I75" s="8">
        <f>SUM(H71:H75)</f>
        <v>9118.3346721408761</v>
      </c>
      <c r="J75" s="8">
        <v>1497.979745332872</v>
      </c>
      <c r="K75" s="8">
        <f>SUM(J71:J75)</f>
        <v>9998.5841699613302</v>
      </c>
      <c r="L75" s="8">
        <v>1321.5386800873405</v>
      </c>
      <c r="M75" s="8">
        <f>SUM(L71:L75)</f>
        <v>9090.6793902187565</v>
      </c>
      <c r="N75" s="8">
        <v>1253.4188137540407</v>
      </c>
      <c r="O75" s="8">
        <f>SUM(N71:N75)</f>
        <v>7391.1472800417905</v>
      </c>
      <c r="P75" s="8">
        <v>836.34248218594939</v>
      </c>
      <c r="Q75" s="8">
        <f>SUM(P71:P75)</f>
        <v>4916.5669341239109</v>
      </c>
      <c r="R75" s="8">
        <v>633.74877459148342</v>
      </c>
      <c r="S75" s="8">
        <f>SUM(R71:R75)</f>
        <v>3915.8052604534523</v>
      </c>
    </row>
    <row r="76" spans="1:19" x14ac:dyDescent="0.3">
      <c r="A76" s="8">
        <v>90</v>
      </c>
      <c r="B76">
        <v>257</v>
      </c>
      <c r="D76" s="8">
        <v>543.36530848739596</v>
      </c>
      <c r="F76" s="8">
        <v>698.63102797144074</v>
      </c>
      <c r="H76" s="8">
        <v>903.72645325053077</v>
      </c>
      <c r="J76" s="8">
        <v>1300.2456064820037</v>
      </c>
      <c r="L76" s="8">
        <v>1117.33419446837</v>
      </c>
      <c r="N76" s="8">
        <v>1025.6471565430306</v>
      </c>
      <c r="P76" s="8">
        <v>685.69863385551423</v>
      </c>
      <c r="R76" s="8">
        <v>470.14058841803183</v>
      </c>
    </row>
    <row r="77" spans="1:19" x14ac:dyDescent="0.3">
      <c r="A77" s="8">
        <v>91</v>
      </c>
      <c r="B77">
        <v>257</v>
      </c>
      <c r="D77" s="8">
        <v>543.36530848739596</v>
      </c>
      <c r="F77" s="8">
        <v>640.66102866852634</v>
      </c>
      <c r="H77" s="8">
        <v>799.56299879588551</v>
      </c>
      <c r="J77" s="8">
        <v>1128.6124812055255</v>
      </c>
      <c r="L77" s="8">
        <v>944.69212939513739</v>
      </c>
      <c r="N77" s="8">
        <v>851.68072320285137</v>
      </c>
      <c r="P77" s="8">
        <v>585.62529313031018</v>
      </c>
      <c r="R77" s="8">
        <v>395.2492376755738</v>
      </c>
    </row>
    <row r="78" spans="1:19" x14ac:dyDescent="0.3">
      <c r="A78" s="8">
        <v>92</v>
      </c>
      <c r="B78">
        <v>257</v>
      </c>
      <c r="D78" s="8">
        <v>183.50181902925198</v>
      </c>
      <c r="F78" s="8">
        <v>234.07769546955254</v>
      </c>
      <c r="H78" s="8">
        <v>390.27855216221496</v>
      </c>
      <c r="J78" s="8">
        <v>561.99516154518881</v>
      </c>
      <c r="L78" s="8">
        <v>856.51536765677247</v>
      </c>
      <c r="N78" s="8">
        <v>796.30973478474289</v>
      </c>
      <c r="P78" s="8">
        <v>739.74034598175433</v>
      </c>
      <c r="R78" s="8">
        <v>477.29920950784816</v>
      </c>
    </row>
    <row r="79" spans="1:19" x14ac:dyDescent="0.3">
      <c r="A79" s="8">
        <v>93</v>
      </c>
      <c r="B79">
        <v>257</v>
      </c>
      <c r="D79" s="8">
        <v>183.50181902925198</v>
      </c>
      <c r="F79" s="8">
        <v>234.07769546955254</v>
      </c>
      <c r="H79" s="8">
        <v>357.8945805220219</v>
      </c>
      <c r="J79" s="8">
        <v>497.2196343900543</v>
      </c>
      <c r="L79" s="8">
        <v>743.45487457346167</v>
      </c>
      <c r="N79" s="8">
        <v>673.24987497208156</v>
      </c>
      <c r="P79" s="8">
        <v>633.02307005026057</v>
      </c>
      <c r="R79" s="8">
        <v>415.04102516909018</v>
      </c>
    </row>
    <row r="80" spans="1:19" x14ac:dyDescent="0.3">
      <c r="A80" s="8">
        <v>94</v>
      </c>
      <c r="B80">
        <v>257</v>
      </c>
      <c r="C80" s="8">
        <f>SUM(B76:B80)</f>
        <v>1285</v>
      </c>
      <c r="D80" s="8">
        <v>183.50181902925198</v>
      </c>
      <c r="E80" s="8">
        <f>SUM(D76:D80)</f>
        <v>1637.2360740625477</v>
      </c>
      <c r="F80" s="8">
        <v>234.07769546955254</v>
      </c>
      <c r="G80" s="8">
        <f>SUM(F76:F80)</f>
        <v>2041.5251430486246</v>
      </c>
      <c r="H80" s="8">
        <v>328.19771944269041</v>
      </c>
      <c r="I80" s="8">
        <f>SUM(H76:H80)</f>
        <v>2779.6603041733438</v>
      </c>
      <c r="J80" s="8">
        <v>440.03723536242552</v>
      </c>
      <c r="K80" s="8">
        <f>SUM(J76:J80)</f>
        <v>3928.1101189851979</v>
      </c>
      <c r="L80" s="8">
        <v>645.31842789834525</v>
      </c>
      <c r="M80" s="8">
        <f>SUM(L76:L80)</f>
        <v>4307.3149939920868</v>
      </c>
      <c r="N80" s="8">
        <v>569.30894165815971</v>
      </c>
      <c r="O80" s="8">
        <f>SUM(N76:N80)</f>
        <v>3916.1964311608663</v>
      </c>
      <c r="P80" s="8">
        <v>539.96341466568208</v>
      </c>
      <c r="Q80" s="8">
        <f>SUM(P76:P80)</f>
        <v>3184.0507576835216</v>
      </c>
      <c r="R80" s="8">
        <v>360.29006231249565</v>
      </c>
      <c r="S80" s="8">
        <f>SUM(R76:R80)</f>
        <v>2118.0201230830394</v>
      </c>
    </row>
    <row r="81" spans="1:19" x14ac:dyDescent="0.3">
      <c r="A81" s="8">
        <v>95</v>
      </c>
      <c r="B81">
        <v>75</v>
      </c>
      <c r="D81" s="8">
        <v>183.50181902925198</v>
      </c>
      <c r="F81" s="8">
        <v>234.07769546955254</v>
      </c>
      <c r="H81" s="8">
        <v>300.96500173395356</v>
      </c>
      <c r="J81" s="8">
        <v>389.31857114809441</v>
      </c>
      <c r="L81" s="8">
        <v>560.13604541111044</v>
      </c>
      <c r="N81" s="8">
        <v>481.33918236068564</v>
      </c>
      <c r="P81" s="8">
        <v>441.8410947817456</v>
      </c>
      <c r="R81" s="8">
        <v>295.39382344142126</v>
      </c>
    </row>
    <row r="82" spans="1:19" x14ac:dyDescent="0.3">
      <c r="A82" s="8">
        <v>96</v>
      </c>
      <c r="B82">
        <v>75</v>
      </c>
      <c r="D82" s="8">
        <v>183.50181902925198</v>
      </c>
      <c r="F82" s="8">
        <v>234.07769546955254</v>
      </c>
      <c r="H82" s="8">
        <v>275.99196125595154</v>
      </c>
      <c r="J82" s="8">
        <v>344.4457369975928</v>
      </c>
      <c r="L82" s="8">
        <v>486.19778361299473</v>
      </c>
      <c r="N82" s="8">
        <v>406.96627687295108</v>
      </c>
      <c r="P82" s="8">
        <v>366.89766138757761</v>
      </c>
      <c r="R82" s="8">
        <v>252.28297957819285</v>
      </c>
    </row>
    <row r="83" spans="1:19" x14ac:dyDescent="0.3">
      <c r="A83" s="8">
        <v>97</v>
      </c>
      <c r="B83">
        <v>75</v>
      </c>
      <c r="D83" s="8">
        <v>53.551114502700003</v>
      </c>
      <c r="F83" s="8">
        <v>79.051205960151094</v>
      </c>
      <c r="H83" s="8">
        <v>100.83891382183732</v>
      </c>
      <c r="J83" s="8">
        <v>168.12907017497585</v>
      </c>
      <c r="L83" s="8">
        <v>242.10329629939582</v>
      </c>
      <c r="N83" s="8">
        <v>368.98038992123918</v>
      </c>
      <c r="P83" s="8">
        <v>343.04425528614132</v>
      </c>
      <c r="R83" s="8">
        <v>318.67458729613594</v>
      </c>
    </row>
    <row r="84" spans="1:19" x14ac:dyDescent="0.3">
      <c r="A84" s="8">
        <v>98</v>
      </c>
      <c r="B84">
        <v>75</v>
      </c>
      <c r="D84" s="8">
        <v>53.551114502700003</v>
      </c>
      <c r="F84" s="8">
        <v>79.051205960151094</v>
      </c>
      <c r="H84" s="8">
        <v>100.83891382183732</v>
      </c>
      <c r="J84" s="8">
        <v>154.17829832170884</v>
      </c>
      <c r="L84" s="8">
        <v>214.1984855165577</v>
      </c>
      <c r="N84" s="8">
        <v>320.27477832585595</v>
      </c>
      <c r="P84" s="8">
        <v>290.03099157605635</v>
      </c>
      <c r="R84" s="8">
        <v>272.70158602674798</v>
      </c>
    </row>
    <row r="85" spans="1:19" x14ac:dyDescent="0.3">
      <c r="A85" s="8">
        <v>99</v>
      </c>
      <c r="B85">
        <v>75</v>
      </c>
      <c r="C85" s="8">
        <f>SUM(B81:B85)</f>
        <v>375</v>
      </c>
      <c r="D85" s="8">
        <v>53.551114502700003</v>
      </c>
      <c r="E85" s="8">
        <f>SUM(D81:D85)</f>
        <v>527.65698156660392</v>
      </c>
      <c r="F85" s="8">
        <v>79.051205960151094</v>
      </c>
      <c r="G85" s="8">
        <f>SUM(F81:F85)</f>
        <v>705.30900881955836</v>
      </c>
      <c r="H85" s="8">
        <v>100.83891382183732</v>
      </c>
      <c r="I85" s="8">
        <f>SUM(H81:H85)</f>
        <v>879.47370445541708</v>
      </c>
      <c r="J85" s="8">
        <v>141.38511352402566</v>
      </c>
      <c r="K85" s="8">
        <f>SUM(J81:J85)</f>
        <v>1197.4567901663975</v>
      </c>
      <c r="L85" s="8">
        <v>189.56473732407767</v>
      </c>
      <c r="M85" s="8">
        <f>SUM(L81:L85)</f>
        <v>1692.2003481641364</v>
      </c>
      <c r="N85" s="8">
        <v>277.99833387777494</v>
      </c>
      <c r="O85" s="8">
        <f>SUM(N81:N85)</f>
        <v>1855.5589613585068</v>
      </c>
      <c r="P85" s="8">
        <v>245.25401786235517</v>
      </c>
      <c r="Q85" s="8">
        <f>SUM(P81:P85)</f>
        <v>1687.0680208938759</v>
      </c>
      <c r="R85" s="8">
        <v>232.61218515157574</v>
      </c>
      <c r="S85" s="8">
        <f>SUM(R81:R85)</f>
        <v>1371.6651614940736</v>
      </c>
    </row>
    <row r="86" spans="1:19" x14ac:dyDescent="0.3">
      <c r="A86" s="8">
        <v>100</v>
      </c>
      <c r="B86">
        <v>32</v>
      </c>
      <c r="D86" s="8">
        <v>53.551114502700003</v>
      </c>
      <c r="F86" s="8">
        <v>79.051205960151094</v>
      </c>
      <c r="H86" s="8">
        <v>100.83891382183732</v>
      </c>
      <c r="J86" s="8">
        <v>129.65346319033151</v>
      </c>
      <c r="L86" s="8">
        <v>167.71551756134767</v>
      </c>
      <c r="N86" s="8">
        <v>241.30240302653169</v>
      </c>
      <c r="P86" s="8">
        <v>207.35730600806565</v>
      </c>
      <c r="R86" s="8">
        <v>190.34182641907512</v>
      </c>
    </row>
    <row r="87" spans="1:19" x14ac:dyDescent="0.3">
      <c r="A87" s="8">
        <v>101</v>
      </c>
      <c r="B87">
        <v>32</v>
      </c>
      <c r="D87" s="8">
        <v>53.551114502700003</v>
      </c>
      <c r="F87" s="8">
        <v>79.051205960151094</v>
      </c>
      <c r="H87" s="8">
        <v>100.83891382183732</v>
      </c>
      <c r="J87" s="8">
        <v>118.8952648426463</v>
      </c>
      <c r="L87" s="8">
        <v>148.3846375013438</v>
      </c>
      <c r="N87" s="8">
        <v>209.45035495061217</v>
      </c>
      <c r="P87" s="8">
        <v>175.31801669383526</v>
      </c>
      <c r="R87" s="8">
        <v>158.05675796610879</v>
      </c>
    </row>
    <row r="88" spans="1:19" x14ac:dyDescent="0.3">
      <c r="A88" s="8">
        <v>102</v>
      </c>
      <c r="B88">
        <v>32</v>
      </c>
      <c r="D88" s="8">
        <v>22.848475521152</v>
      </c>
      <c r="F88" s="8">
        <v>23.069418081756165</v>
      </c>
      <c r="H88" s="8">
        <v>34.054666034444388</v>
      </c>
      <c r="J88" s="8">
        <v>43.440647005560557</v>
      </c>
      <c r="L88" s="8">
        <v>72.428741167802983</v>
      </c>
      <c r="N88" s="8">
        <v>104.29628240548479</v>
      </c>
      <c r="P88" s="8">
        <v>158.95398178189734</v>
      </c>
      <c r="R88" s="8">
        <v>147.78088970196268</v>
      </c>
    </row>
    <row r="89" spans="1:19" x14ac:dyDescent="0.3">
      <c r="A89" s="8">
        <v>103</v>
      </c>
      <c r="B89">
        <v>31</v>
      </c>
      <c r="D89" s="8">
        <v>22.848475521152</v>
      </c>
      <c r="F89" s="8">
        <v>23.069418081756165</v>
      </c>
      <c r="H89" s="8">
        <v>34.054666034444388</v>
      </c>
      <c r="J89" s="8">
        <v>43.440647005560557</v>
      </c>
      <c r="L89" s="8">
        <v>66.418853391704744</v>
      </c>
      <c r="N89" s="8">
        <v>92.275099421344777</v>
      </c>
      <c r="P89" s="8">
        <v>137.97196997400349</v>
      </c>
      <c r="R89" s="8">
        <v>124.94317370363964</v>
      </c>
    </row>
    <row r="90" spans="1:19" x14ac:dyDescent="0.3">
      <c r="A90" s="8">
        <v>104</v>
      </c>
      <c r="B90">
        <v>31</v>
      </c>
      <c r="C90" s="8">
        <f>SUM(B86:B90)</f>
        <v>158</v>
      </c>
      <c r="D90" s="8">
        <v>22.848475521152</v>
      </c>
      <c r="E90" s="8">
        <f>SUM(D86:D90)</f>
        <v>175.64765556885604</v>
      </c>
      <c r="F90" s="8">
        <v>23.069418081756165</v>
      </c>
      <c r="G90" s="8">
        <f>SUM(F86:F90)</f>
        <v>227.31066616557069</v>
      </c>
      <c r="H90" s="8">
        <v>34.054666034444388</v>
      </c>
      <c r="I90" s="8">
        <f>SUM(H86:H90)</f>
        <v>303.84182574700782</v>
      </c>
      <c r="J90" s="8">
        <v>43.440647005560557</v>
      </c>
      <c r="K90" s="8">
        <f>SUM(J86:J90)</f>
        <v>378.87066904965945</v>
      </c>
      <c r="L90" s="8">
        <v>60.907645428329126</v>
      </c>
      <c r="M90" s="8">
        <f>SUM(L86:L90)</f>
        <v>515.85539505052827</v>
      </c>
      <c r="N90" s="8">
        <v>81.663065642955843</v>
      </c>
      <c r="O90" s="8">
        <f>SUM(N86:N90)</f>
        <v>728.98720544692924</v>
      </c>
      <c r="P90" s="8">
        <v>119.75959510487267</v>
      </c>
      <c r="Q90" s="8">
        <f>SUM(P86:P90)</f>
        <v>799.36086956267445</v>
      </c>
      <c r="R90" s="8">
        <v>105.65358960011747</v>
      </c>
      <c r="S90" s="8">
        <f>SUM(R86:R90)</f>
        <v>726.7762373909037</v>
      </c>
    </row>
    <row r="91" spans="1:19" x14ac:dyDescent="0.3">
      <c r="A91" s="8" t="s">
        <v>28</v>
      </c>
      <c r="B91" s="8">
        <f>SUM(B2:B90)</f>
        <v>153997</v>
      </c>
      <c r="C91" s="8">
        <f>SUM(C90,C85,C80,C75,C70,C65,C60,C55,C50,C45,C40,C35,C30,C25,C20,C15,C10,C5)</f>
        <v>153997</v>
      </c>
      <c r="D91" s="8">
        <f>SUM(D2:D90)</f>
        <v>150850.33816927642</v>
      </c>
      <c r="E91" s="8">
        <f>SUM(E90,E85,E80,E75,E70,E65,E60,E55,E50,E45,E40,E35,E30,E25,E20,E15,E10,E5)</f>
        <v>150850.33816927639</v>
      </c>
      <c r="F91" s="8">
        <v>140503.20504739854</v>
      </c>
      <c r="G91" s="8">
        <f>SUM(G90,G85,G80,G75,G70,G65,G60,G55,G50,G45,G40,G35,G30,G25,G20,G15,G10,G5)</f>
        <v>140503.20504739843</v>
      </c>
      <c r="H91" s="8">
        <v>126245.70435044524</v>
      </c>
      <c r="I91" s="8">
        <f>SUM(I90,I85,I80,I75,I70,I65,I60,I55,I50,I45,I40,I35,I30,I25,I20,I15,I10,I5)</f>
        <v>126245.70435044524</v>
      </c>
      <c r="J91" s="8">
        <v>109117.55012876427</v>
      </c>
      <c r="K91" s="8">
        <f>SUM(K90,K85,K80,K75,K70,K65,K60,K55,K50,K45,K40,K35,K30,K25,K20,K15,K10,K5)</f>
        <v>109117.55012876431</v>
      </c>
      <c r="L91" s="8">
        <v>92734.55733931408</v>
      </c>
      <c r="M91" s="8">
        <f>SUM(M90,M85,M80,M75,M70,M65,M60,M55,M50,M45,M40,M35,M30,M25,M20,M15,M10,M5)</f>
        <v>92734.557339314066</v>
      </c>
      <c r="N91" s="8">
        <v>79011.633609818484</v>
      </c>
      <c r="O91" s="8">
        <f>SUM(O90,O85,O80,O75,O70,O65,O60,O55,O50,O45,O40,O35,O30,O25,O20,O15,O10,O5)</f>
        <v>79011.633609818484</v>
      </c>
      <c r="P91" s="8">
        <v>69321.52455670193</v>
      </c>
      <c r="Q91" s="8">
        <f>SUM(Q90,Q85,Q80,Q75,Q70,Q65,Q60,Q55,Q50,Q45,Q40,Q35,Q30,Q25,Q20,Q15,Q10,Q5)</f>
        <v>69321.524556701916</v>
      </c>
      <c r="R91" s="8">
        <v>63537.959827940715</v>
      </c>
      <c r="S91" s="8">
        <f>SUM(S90,S85,S80,S75,S70,S65,S60,S55,S50,S45,S40,S35,S30,S25,S20,S15,S10,S5)</f>
        <v>63537.959827940671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New Current MN Age distribution</vt:lpstr>
      <vt:lpstr>Projected current MN Age distrb</vt:lpstr>
      <vt:lpstr>Numbers 02-13</vt:lpstr>
      <vt:lpstr>Sheet2</vt:lpstr>
      <vt:lpstr>Current MN agedistrib from 2021</vt:lpstr>
      <vt:lpstr>Projected current MN</vt:lpstr>
      <vt:lpstr>New Projected former MN</vt:lpstr>
      <vt:lpstr>New Outflow figures 2013 </vt:lpstr>
      <vt:lpstr>Projected former 5yrs</vt:lpstr>
      <vt:lpstr>Sheet3</vt:lpstr>
      <vt:lpstr>New Summary projected former</vt:lpstr>
      <vt:lpstr>New Projected former age gps</vt:lpstr>
      <vt:lpstr>New LLTI</vt:lpstr>
      <vt:lpstr>New LLTI2</vt:lpstr>
      <vt:lpstr>New ADL</vt:lpstr>
      <vt:lpstr>New ADL2</vt:lpstr>
      <vt:lpstr>New Dementia</vt:lpstr>
      <vt:lpstr>New Dementia 2</vt:lpstr>
      <vt:lpstr>New Alcohol</vt:lpstr>
      <vt:lpstr>New Alcohol2</vt:lpstr>
      <vt:lpstr>New Former &amp; current dependants</vt:lpstr>
      <vt:lpstr>Summary</vt:lpstr>
      <vt:lpstr>Sheet1</vt:lpstr>
    </vt:vector>
  </TitlesOfParts>
  <Company>IPC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Cairncross</dc:creator>
  <cp:lastModifiedBy>Maria Higham</cp:lastModifiedBy>
  <dcterms:created xsi:type="dcterms:W3CDTF">2014-03-10T11:48:11Z</dcterms:created>
  <dcterms:modified xsi:type="dcterms:W3CDTF">2015-02-12T15:44:39Z</dcterms:modified>
</cp:coreProperties>
</file>